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217795\Work Folders\Tiedotteet\"/>
    </mc:Choice>
  </mc:AlternateContent>
  <bookViews>
    <workbookView xWindow="-110" yWindow="-110" windowWidth="38630" windowHeight="21230" tabRatio="715"/>
  </bookViews>
  <sheets>
    <sheet name="Info" sheetId="7" r:id="rId1"/>
    <sheet name="Yhteenveto" sheetId="8" r:id="rId2"/>
    <sheet name="Työttömyysturvan kustannukset" sheetId="9" r:id="rId3"/>
    <sheet name="Kuntakompensaatio" sheetId="11" r:id="rId4"/>
    <sheet name="Kuntaryhmittäiset tarkastelut" sheetId="1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9" i="11"/>
  <c r="H11" i="9"/>
  <c r="K6" i="8"/>
  <c r="K7" i="8"/>
  <c r="J7" i="8"/>
  <c r="I7" i="8"/>
  <c r="H7" i="8"/>
  <c r="G6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7" i="8"/>
  <c r="H8" i="8" l="1"/>
  <c r="J8" i="8" s="1"/>
  <c r="K8" i="8" s="1"/>
  <c r="H9" i="8"/>
  <c r="J9" i="8" s="1"/>
  <c r="K9" i="8" s="1"/>
  <c r="H10" i="8"/>
  <c r="J10" i="8" s="1"/>
  <c r="K10" i="8" s="1"/>
  <c r="H11" i="8"/>
  <c r="J11" i="8" s="1"/>
  <c r="K11" i="8" s="1"/>
  <c r="H12" i="8"/>
  <c r="J12" i="8" s="1"/>
  <c r="K12" i="8" s="1"/>
  <c r="H13" i="8"/>
  <c r="J13" i="8" s="1"/>
  <c r="K13" i="8" s="1"/>
  <c r="H14" i="8"/>
  <c r="J14" i="8" s="1"/>
  <c r="K14" i="8" s="1"/>
  <c r="H15" i="8"/>
  <c r="J15" i="8" s="1"/>
  <c r="K15" i="8" s="1"/>
  <c r="H16" i="8"/>
  <c r="J16" i="8" s="1"/>
  <c r="K16" i="8" s="1"/>
  <c r="H17" i="8"/>
  <c r="J17" i="8" s="1"/>
  <c r="K17" i="8" s="1"/>
  <c r="H18" i="8"/>
  <c r="J18" i="8" s="1"/>
  <c r="K18" i="8" s="1"/>
  <c r="H19" i="8"/>
  <c r="J19" i="8" s="1"/>
  <c r="K19" i="8" s="1"/>
  <c r="H20" i="8"/>
  <c r="J20" i="8" s="1"/>
  <c r="K20" i="8" s="1"/>
  <c r="H21" i="8"/>
  <c r="J21" i="8" s="1"/>
  <c r="K21" i="8" s="1"/>
  <c r="H22" i="8"/>
  <c r="J22" i="8" s="1"/>
  <c r="K22" i="8" s="1"/>
  <c r="H23" i="8"/>
  <c r="J23" i="8" s="1"/>
  <c r="K23" i="8" s="1"/>
  <c r="H24" i="8"/>
  <c r="J24" i="8" s="1"/>
  <c r="K24" i="8" s="1"/>
  <c r="H25" i="8"/>
  <c r="J25" i="8" s="1"/>
  <c r="K25" i="8" s="1"/>
  <c r="H26" i="8"/>
  <c r="J26" i="8" s="1"/>
  <c r="K26" i="8" s="1"/>
  <c r="H27" i="8"/>
  <c r="J27" i="8" s="1"/>
  <c r="K27" i="8" s="1"/>
  <c r="H28" i="8"/>
  <c r="J28" i="8" s="1"/>
  <c r="K28" i="8" s="1"/>
  <c r="H29" i="8"/>
  <c r="J29" i="8" s="1"/>
  <c r="K29" i="8" s="1"/>
  <c r="H30" i="8"/>
  <c r="J30" i="8" s="1"/>
  <c r="K30" i="8" s="1"/>
  <c r="H31" i="8"/>
  <c r="J31" i="8" s="1"/>
  <c r="K31" i="8" s="1"/>
  <c r="H32" i="8"/>
  <c r="J32" i="8" s="1"/>
  <c r="K32" i="8" s="1"/>
  <c r="H33" i="8"/>
  <c r="J33" i="8" s="1"/>
  <c r="K33" i="8" s="1"/>
  <c r="H34" i="8"/>
  <c r="J34" i="8" s="1"/>
  <c r="K34" i="8" s="1"/>
  <c r="H35" i="8"/>
  <c r="J35" i="8" s="1"/>
  <c r="K35" i="8" s="1"/>
  <c r="H36" i="8"/>
  <c r="J36" i="8" s="1"/>
  <c r="K36" i="8" s="1"/>
  <c r="H37" i="8"/>
  <c r="J37" i="8" s="1"/>
  <c r="K37" i="8" s="1"/>
  <c r="H38" i="8"/>
  <c r="J38" i="8" s="1"/>
  <c r="K38" i="8" s="1"/>
  <c r="H39" i="8"/>
  <c r="J39" i="8" s="1"/>
  <c r="K39" i="8" s="1"/>
  <c r="H40" i="8"/>
  <c r="J40" i="8" s="1"/>
  <c r="K40" i="8" s="1"/>
  <c r="H41" i="8"/>
  <c r="J41" i="8" s="1"/>
  <c r="K41" i="8" s="1"/>
  <c r="H42" i="8"/>
  <c r="J42" i="8" s="1"/>
  <c r="K42" i="8" s="1"/>
  <c r="H43" i="8"/>
  <c r="J43" i="8" s="1"/>
  <c r="K43" i="8" s="1"/>
  <c r="H44" i="8"/>
  <c r="J44" i="8" s="1"/>
  <c r="K44" i="8" s="1"/>
  <c r="H45" i="8"/>
  <c r="J45" i="8" s="1"/>
  <c r="K45" i="8" s="1"/>
  <c r="H46" i="8"/>
  <c r="J46" i="8" s="1"/>
  <c r="K46" i="8" s="1"/>
  <c r="H47" i="8"/>
  <c r="J47" i="8" s="1"/>
  <c r="K47" i="8" s="1"/>
  <c r="H48" i="8"/>
  <c r="J48" i="8" s="1"/>
  <c r="K48" i="8" s="1"/>
  <c r="H49" i="8"/>
  <c r="J49" i="8" s="1"/>
  <c r="K49" i="8" s="1"/>
  <c r="H50" i="8"/>
  <c r="J50" i="8" s="1"/>
  <c r="K50" i="8" s="1"/>
  <c r="H51" i="8"/>
  <c r="J51" i="8" s="1"/>
  <c r="K51" i="8" s="1"/>
  <c r="H52" i="8"/>
  <c r="J52" i="8" s="1"/>
  <c r="K52" i="8" s="1"/>
  <c r="H53" i="8"/>
  <c r="J53" i="8" s="1"/>
  <c r="K53" i="8" s="1"/>
  <c r="H54" i="8"/>
  <c r="J54" i="8" s="1"/>
  <c r="K54" i="8" s="1"/>
  <c r="H55" i="8"/>
  <c r="J55" i="8" s="1"/>
  <c r="K55" i="8" s="1"/>
  <c r="H56" i="8"/>
  <c r="J56" i="8" s="1"/>
  <c r="K56" i="8" s="1"/>
  <c r="H57" i="8"/>
  <c r="J57" i="8" s="1"/>
  <c r="K57" i="8" s="1"/>
  <c r="H58" i="8"/>
  <c r="J58" i="8" s="1"/>
  <c r="K58" i="8" s="1"/>
  <c r="H59" i="8"/>
  <c r="J59" i="8" s="1"/>
  <c r="K59" i="8" s="1"/>
  <c r="H60" i="8"/>
  <c r="J60" i="8" s="1"/>
  <c r="K60" i="8" s="1"/>
  <c r="H61" i="8"/>
  <c r="J61" i="8" s="1"/>
  <c r="K61" i="8" s="1"/>
  <c r="H62" i="8"/>
  <c r="J62" i="8" s="1"/>
  <c r="K62" i="8" s="1"/>
  <c r="H63" i="8"/>
  <c r="J63" i="8" s="1"/>
  <c r="K63" i="8" s="1"/>
  <c r="H64" i="8"/>
  <c r="J64" i="8" s="1"/>
  <c r="K64" i="8" s="1"/>
  <c r="H65" i="8"/>
  <c r="J65" i="8" s="1"/>
  <c r="K65" i="8" s="1"/>
  <c r="H66" i="8"/>
  <c r="J66" i="8" s="1"/>
  <c r="K66" i="8" s="1"/>
  <c r="H67" i="8"/>
  <c r="J67" i="8" s="1"/>
  <c r="K67" i="8" s="1"/>
  <c r="H68" i="8"/>
  <c r="J68" i="8" s="1"/>
  <c r="K68" i="8" s="1"/>
  <c r="H69" i="8"/>
  <c r="J69" i="8" s="1"/>
  <c r="K69" i="8" s="1"/>
  <c r="H70" i="8"/>
  <c r="J70" i="8" s="1"/>
  <c r="K70" i="8" s="1"/>
  <c r="H71" i="8"/>
  <c r="J71" i="8" s="1"/>
  <c r="K71" i="8" s="1"/>
  <c r="H72" i="8"/>
  <c r="J72" i="8" s="1"/>
  <c r="K72" i="8" s="1"/>
  <c r="H73" i="8"/>
  <c r="J73" i="8" s="1"/>
  <c r="K73" i="8" s="1"/>
  <c r="H74" i="8"/>
  <c r="J74" i="8" s="1"/>
  <c r="K74" i="8" s="1"/>
  <c r="H75" i="8"/>
  <c r="J75" i="8" s="1"/>
  <c r="K75" i="8" s="1"/>
  <c r="H76" i="8"/>
  <c r="J76" i="8" s="1"/>
  <c r="K76" i="8" s="1"/>
  <c r="H77" i="8"/>
  <c r="J77" i="8" s="1"/>
  <c r="K77" i="8" s="1"/>
  <c r="H78" i="8"/>
  <c r="J78" i="8" s="1"/>
  <c r="K78" i="8" s="1"/>
  <c r="H79" i="8"/>
  <c r="J79" i="8" s="1"/>
  <c r="K79" i="8" s="1"/>
  <c r="H80" i="8"/>
  <c r="J80" i="8" s="1"/>
  <c r="K80" i="8" s="1"/>
  <c r="H81" i="8"/>
  <c r="J81" i="8" s="1"/>
  <c r="K81" i="8" s="1"/>
  <c r="H82" i="8"/>
  <c r="J82" i="8" s="1"/>
  <c r="K82" i="8" s="1"/>
  <c r="H83" i="8"/>
  <c r="J83" i="8" s="1"/>
  <c r="K83" i="8" s="1"/>
  <c r="H84" i="8"/>
  <c r="J84" i="8" s="1"/>
  <c r="K84" i="8" s="1"/>
  <c r="H85" i="8"/>
  <c r="J85" i="8" s="1"/>
  <c r="K85" i="8" s="1"/>
  <c r="H86" i="8"/>
  <c r="J86" i="8" s="1"/>
  <c r="K86" i="8" s="1"/>
  <c r="H87" i="8"/>
  <c r="J87" i="8" s="1"/>
  <c r="K87" i="8" s="1"/>
  <c r="H88" i="8"/>
  <c r="J88" i="8" s="1"/>
  <c r="K88" i="8" s="1"/>
  <c r="H89" i="8"/>
  <c r="J89" i="8" s="1"/>
  <c r="K89" i="8" s="1"/>
  <c r="H90" i="8"/>
  <c r="J90" i="8" s="1"/>
  <c r="K90" i="8" s="1"/>
  <c r="H91" i="8"/>
  <c r="J91" i="8" s="1"/>
  <c r="K91" i="8" s="1"/>
  <c r="H92" i="8"/>
  <c r="J92" i="8" s="1"/>
  <c r="K92" i="8" s="1"/>
  <c r="H93" i="8"/>
  <c r="J93" i="8" s="1"/>
  <c r="K93" i="8" s="1"/>
  <c r="H94" i="8"/>
  <c r="J94" i="8" s="1"/>
  <c r="K94" i="8" s="1"/>
  <c r="H95" i="8"/>
  <c r="J95" i="8" s="1"/>
  <c r="K95" i="8" s="1"/>
  <c r="H96" i="8"/>
  <c r="J96" i="8" s="1"/>
  <c r="K96" i="8" s="1"/>
  <c r="H97" i="8"/>
  <c r="J97" i="8" s="1"/>
  <c r="K97" i="8" s="1"/>
  <c r="H98" i="8"/>
  <c r="J98" i="8" s="1"/>
  <c r="K98" i="8" s="1"/>
  <c r="H99" i="8"/>
  <c r="J99" i="8" s="1"/>
  <c r="K99" i="8" s="1"/>
  <c r="H100" i="8"/>
  <c r="J100" i="8" s="1"/>
  <c r="K100" i="8" s="1"/>
  <c r="H101" i="8"/>
  <c r="J101" i="8" s="1"/>
  <c r="K101" i="8" s="1"/>
  <c r="H102" i="8"/>
  <c r="J102" i="8" s="1"/>
  <c r="K102" i="8" s="1"/>
  <c r="H103" i="8"/>
  <c r="J103" i="8" s="1"/>
  <c r="K103" i="8" s="1"/>
  <c r="H104" i="8"/>
  <c r="J104" i="8" s="1"/>
  <c r="K104" i="8" s="1"/>
  <c r="H105" i="8"/>
  <c r="J105" i="8" s="1"/>
  <c r="K105" i="8" s="1"/>
  <c r="H106" i="8"/>
  <c r="J106" i="8" s="1"/>
  <c r="K106" i="8" s="1"/>
  <c r="H107" i="8"/>
  <c r="J107" i="8" s="1"/>
  <c r="K107" i="8" s="1"/>
  <c r="H108" i="8"/>
  <c r="J108" i="8" s="1"/>
  <c r="K108" i="8" s="1"/>
  <c r="H109" i="8"/>
  <c r="J109" i="8" s="1"/>
  <c r="K109" i="8" s="1"/>
  <c r="H110" i="8"/>
  <c r="J110" i="8" s="1"/>
  <c r="K110" i="8" s="1"/>
  <c r="H111" i="8"/>
  <c r="J111" i="8" s="1"/>
  <c r="K111" i="8" s="1"/>
  <c r="H112" i="8"/>
  <c r="J112" i="8" s="1"/>
  <c r="K112" i="8" s="1"/>
  <c r="H113" i="8"/>
  <c r="J113" i="8" s="1"/>
  <c r="K113" i="8" s="1"/>
  <c r="H114" i="8"/>
  <c r="J114" i="8" s="1"/>
  <c r="K114" i="8" s="1"/>
  <c r="H115" i="8"/>
  <c r="J115" i="8" s="1"/>
  <c r="K115" i="8" s="1"/>
  <c r="H116" i="8"/>
  <c r="J116" i="8" s="1"/>
  <c r="K116" i="8" s="1"/>
  <c r="H117" i="8"/>
  <c r="J117" i="8" s="1"/>
  <c r="K117" i="8" s="1"/>
  <c r="H118" i="8"/>
  <c r="J118" i="8" s="1"/>
  <c r="K118" i="8" s="1"/>
  <c r="H119" i="8"/>
  <c r="J119" i="8" s="1"/>
  <c r="K119" i="8" s="1"/>
  <c r="H120" i="8"/>
  <c r="J120" i="8" s="1"/>
  <c r="K120" i="8" s="1"/>
  <c r="H121" i="8"/>
  <c r="J121" i="8" s="1"/>
  <c r="K121" i="8" s="1"/>
  <c r="H122" i="8"/>
  <c r="J122" i="8" s="1"/>
  <c r="K122" i="8" s="1"/>
  <c r="H123" i="8"/>
  <c r="J123" i="8" s="1"/>
  <c r="K123" i="8" s="1"/>
  <c r="H124" i="8"/>
  <c r="J124" i="8" s="1"/>
  <c r="K124" i="8" s="1"/>
  <c r="H125" i="8"/>
  <c r="J125" i="8" s="1"/>
  <c r="K125" i="8" s="1"/>
  <c r="H126" i="8"/>
  <c r="J126" i="8" s="1"/>
  <c r="K126" i="8" s="1"/>
  <c r="H127" i="8"/>
  <c r="J127" i="8" s="1"/>
  <c r="K127" i="8" s="1"/>
  <c r="H128" i="8"/>
  <c r="J128" i="8" s="1"/>
  <c r="K128" i="8" s="1"/>
  <c r="H129" i="8"/>
  <c r="J129" i="8" s="1"/>
  <c r="K129" i="8" s="1"/>
  <c r="H130" i="8"/>
  <c r="J130" i="8" s="1"/>
  <c r="K130" i="8" s="1"/>
  <c r="H131" i="8"/>
  <c r="J131" i="8" s="1"/>
  <c r="K131" i="8" s="1"/>
  <c r="H132" i="8"/>
  <c r="J132" i="8" s="1"/>
  <c r="K132" i="8" s="1"/>
  <c r="H133" i="8"/>
  <c r="J133" i="8" s="1"/>
  <c r="K133" i="8" s="1"/>
  <c r="H134" i="8"/>
  <c r="J134" i="8" s="1"/>
  <c r="K134" i="8" s="1"/>
  <c r="H135" i="8"/>
  <c r="J135" i="8" s="1"/>
  <c r="K135" i="8" s="1"/>
  <c r="H136" i="8"/>
  <c r="J136" i="8" s="1"/>
  <c r="K136" i="8" s="1"/>
  <c r="H137" i="8"/>
  <c r="J137" i="8" s="1"/>
  <c r="K137" i="8" s="1"/>
  <c r="H138" i="8"/>
  <c r="J138" i="8" s="1"/>
  <c r="K138" i="8" s="1"/>
  <c r="H139" i="8"/>
  <c r="J139" i="8" s="1"/>
  <c r="K139" i="8" s="1"/>
  <c r="H140" i="8"/>
  <c r="J140" i="8" s="1"/>
  <c r="K140" i="8" s="1"/>
  <c r="H141" i="8"/>
  <c r="J141" i="8" s="1"/>
  <c r="K141" i="8" s="1"/>
  <c r="H142" i="8"/>
  <c r="J142" i="8" s="1"/>
  <c r="K142" i="8" s="1"/>
  <c r="H143" i="8"/>
  <c r="J143" i="8" s="1"/>
  <c r="K143" i="8" s="1"/>
  <c r="H144" i="8"/>
  <c r="J144" i="8" s="1"/>
  <c r="K144" i="8" s="1"/>
  <c r="H145" i="8"/>
  <c r="J145" i="8" s="1"/>
  <c r="K145" i="8" s="1"/>
  <c r="H146" i="8"/>
  <c r="J146" i="8" s="1"/>
  <c r="K146" i="8" s="1"/>
  <c r="H147" i="8"/>
  <c r="J147" i="8" s="1"/>
  <c r="K147" i="8" s="1"/>
  <c r="H148" i="8"/>
  <c r="J148" i="8" s="1"/>
  <c r="K148" i="8" s="1"/>
  <c r="H149" i="8"/>
  <c r="J149" i="8" s="1"/>
  <c r="K149" i="8" s="1"/>
  <c r="H150" i="8"/>
  <c r="J150" i="8" s="1"/>
  <c r="K150" i="8" s="1"/>
  <c r="H151" i="8"/>
  <c r="J151" i="8" s="1"/>
  <c r="K151" i="8" s="1"/>
  <c r="H152" i="8"/>
  <c r="J152" i="8" s="1"/>
  <c r="K152" i="8" s="1"/>
  <c r="H153" i="8"/>
  <c r="J153" i="8" s="1"/>
  <c r="K153" i="8" s="1"/>
  <c r="H154" i="8"/>
  <c r="J154" i="8" s="1"/>
  <c r="K154" i="8" s="1"/>
  <c r="H155" i="8"/>
  <c r="J155" i="8" s="1"/>
  <c r="K155" i="8" s="1"/>
  <c r="H156" i="8"/>
  <c r="J156" i="8" s="1"/>
  <c r="K156" i="8" s="1"/>
  <c r="H157" i="8"/>
  <c r="J157" i="8" s="1"/>
  <c r="K157" i="8" s="1"/>
  <c r="H158" i="8"/>
  <c r="J158" i="8" s="1"/>
  <c r="K158" i="8" s="1"/>
  <c r="H159" i="8"/>
  <c r="J159" i="8" s="1"/>
  <c r="K159" i="8" s="1"/>
  <c r="H160" i="8"/>
  <c r="J160" i="8" s="1"/>
  <c r="K160" i="8" s="1"/>
  <c r="H161" i="8"/>
  <c r="J161" i="8" s="1"/>
  <c r="K161" i="8" s="1"/>
  <c r="H162" i="8"/>
  <c r="J162" i="8" s="1"/>
  <c r="K162" i="8" s="1"/>
  <c r="H163" i="8"/>
  <c r="J163" i="8" s="1"/>
  <c r="K163" i="8" s="1"/>
  <c r="H164" i="8"/>
  <c r="J164" i="8" s="1"/>
  <c r="K164" i="8" s="1"/>
  <c r="H165" i="8"/>
  <c r="J165" i="8" s="1"/>
  <c r="K165" i="8" s="1"/>
  <c r="H166" i="8"/>
  <c r="J166" i="8" s="1"/>
  <c r="K166" i="8" s="1"/>
  <c r="H167" i="8"/>
  <c r="J167" i="8" s="1"/>
  <c r="K167" i="8" s="1"/>
  <c r="H168" i="8"/>
  <c r="J168" i="8" s="1"/>
  <c r="K168" i="8" s="1"/>
  <c r="H169" i="8"/>
  <c r="J169" i="8" s="1"/>
  <c r="K169" i="8" s="1"/>
  <c r="H170" i="8"/>
  <c r="J170" i="8" s="1"/>
  <c r="K170" i="8" s="1"/>
  <c r="H171" i="8"/>
  <c r="J171" i="8" s="1"/>
  <c r="K171" i="8" s="1"/>
  <c r="H172" i="8"/>
  <c r="J172" i="8" s="1"/>
  <c r="K172" i="8" s="1"/>
  <c r="H173" i="8"/>
  <c r="J173" i="8" s="1"/>
  <c r="K173" i="8" s="1"/>
  <c r="H174" i="8"/>
  <c r="J174" i="8" s="1"/>
  <c r="K174" i="8" s="1"/>
  <c r="H175" i="8"/>
  <c r="J175" i="8" s="1"/>
  <c r="K175" i="8" s="1"/>
  <c r="H176" i="8"/>
  <c r="J176" i="8" s="1"/>
  <c r="K176" i="8" s="1"/>
  <c r="H177" i="8"/>
  <c r="J177" i="8" s="1"/>
  <c r="K177" i="8" s="1"/>
  <c r="H178" i="8"/>
  <c r="J178" i="8" s="1"/>
  <c r="K178" i="8" s="1"/>
  <c r="H179" i="8"/>
  <c r="J179" i="8" s="1"/>
  <c r="K179" i="8" s="1"/>
  <c r="H180" i="8"/>
  <c r="J180" i="8" s="1"/>
  <c r="K180" i="8" s="1"/>
  <c r="H181" i="8"/>
  <c r="J181" i="8" s="1"/>
  <c r="K181" i="8" s="1"/>
  <c r="H182" i="8"/>
  <c r="J182" i="8" s="1"/>
  <c r="K182" i="8" s="1"/>
  <c r="H183" i="8"/>
  <c r="J183" i="8" s="1"/>
  <c r="K183" i="8" s="1"/>
  <c r="H184" i="8"/>
  <c r="J184" i="8" s="1"/>
  <c r="K184" i="8" s="1"/>
  <c r="H185" i="8"/>
  <c r="J185" i="8" s="1"/>
  <c r="K185" i="8" s="1"/>
  <c r="H186" i="8"/>
  <c r="J186" i="8" s="1"/>
  <c r="K186" i="8" s="1"/>
  <c r="H187" i="8"/>
  <c r="J187" i="8" s="1"/>
  <c r="K187" i="8" s="1"/>
  <c r="H188" i="8"/>
  <c r="J188" i="8" s="1"/>
  <c r="K188" i="8" s="1"/>
  <c r="H189" i="8"/>
  <c r="J189" i="8" s="1"/>
  <c r="K189" i="8" s="1"/>
  <c r="H190" i="8"/>
  <c r="J190" i="8" s="1"/>
  <c r="K190" i="8" s="1"/>
  <c r="H191" i="8"/>
  <c r="J191" i="8" s="1"/>
  <c r="K191" i="8" s="1"/>
  <c r="H192" i="8"/>
  <c r="J192" i="8" s="1"/>
  <c r="K192" i="8" s="1"/>
  <c r="H193" i="8"/>
  <c r="J193" i="8" s="1"/>
  <c r="K193" i="8" s="1"/>
  <c r="H194" i="8"/>
  <c r="J194" i="8" s="1"/>
  <c r="K194" i="8" s="1"/>
  <c r="H195" i="8"/>
  <c r="J195" i="8" s="1"/>
  <c r="K195" i="8" s="1"/>
  <c r="H196" i="8"/>
  <c r="J196" i="8" s="1"/>
  <c r="K196" i="8" s="1"/>
  <c r="H197" i="8"/>
  <c r="J197" i="8" s="1"/>
  <c r="K197" i="8" s="1"/>
  <c r="H198" i="8"/>
  <c r="J198" i="8" s="1"/>
  <c r="K198" i="8" s="1"/>
  <c r="H199" i="8"/>
  <c r="J199" i="8" s="1"/>
  <c r="K199" i="8" s="1"/>
  <c r="H200" i="8"/>
  <c r="J200" i="8" s="1"/>
  <c r="K200" i="8" s="1"/>
  <c r="H201" i="8"/>
  <c r="J201" i="8" s="1"/>
  <c r="K201" i="8" s="1"/>
  <c r="H202" i="8"/>
  <c r="J202" i="8" s="1"/>
  <c r="K202" i="8" s="1"/>
  <c r="H203" i="8"/>
  <c r="J203" i="8" s="1"/>
  <c r="K203" i="8" s="1"/>
  <c r="H204" i="8"/>
  <c r="J204" i="8" s="1"/>
  <c r="K204" i="8" s="1"/>
  <c r="H205" i="8"/>
  <c r="J205" i="8" s="1"/>
  <c r="K205" i="8" s="1"/>
  <c r="H206" i="8"/>
  <c r="J206" i="8" s="1"/>
  <c r="K206" i="8" s="1"/>
  <c r="H207" i="8"/>
  <c r="J207" i="8" s="1"/>
  <c r="K207" i="8" s="1"/>
  <c r="H208" i="8"/>
  <c r="J208" i="8" s="1"/>
  <c r="K208" i="8" s="1"/>
  <c r="H209" i="8"/>
  <c r="J209" i="8" s="1"/>
  <c r="K209" i="8" s="1"/>
  <c r="H210" i="8"/>
  <c r="J210" i="8" s="1"/>
  <c r="K210" i="8" s="1"/>
  <c r="H211" i="8"/>
  <c r="J211" i="8" s="1"/>
  <c r="K211" i="8" s="1"/>
  <c r="H212" i="8"/>
  <c r="J212" i="8" s="1"/>
  <c r="K212" i="8" s="1"/>
  <c r="H213" i="8"/>
  <c r="J213" i="8" s="1"/>
  <c r="K213" i="8" s="1"/>
  <c r="H214" i="8"/>
  <c r="J214" i="8" s="1"/>
  <c r="K214" i="8" s="1"/>
  <c r="H215" i="8"/>
  <c r="J215" i="8" s="1"/>
  <c r="K215" i="8" s="1"/>
  <c r="H216" i="8"/>
  <c r="J216" i="8" s="1"/>
  <c r="K216" i="8" s="1"/>
  <c r="H217" i="8"/>
  <c r="J217" i="8" s="1"/>
  <c r="K217" i="8" s="1"/>
  <c r="H218" i="8"/>
  <c r="J218" i="8" s="1"/>
  <c r="K218" i="8" s="1"/>
  <c r="H219" i="8"/>
  <c r="J219" i="8" s="1"/>
  <c r="K219" i="8" s="1"/>
  <c r="H220" i="8"/>
  <c r="J220" i="8" s="1"/>
  <c r="K220" i="8" s="1"/>
  <c r="H221" i="8"/>
  <c r="J221" i="8" s="1"/>
  <c r="K221" i="8" s="1"/>
  <c r="H222" i="8"/>
  <c r="J222" i="8" s="1"/>
  <c r="K222" i="8" s="1"/>
  <c r="H223" i="8"/>
  <c r="J223" i="8" s="1"/>
  <c r="K223" i="8" s="1"/>
  <c r="H224" i="8"/>
  <c r="J224" i="8" s="1"/>
  <c r="K224" i="8" s="1"/>
  <c r="H225" i="8"/>
  <c r="J225" i="8" s="1"/>
  <c r="K225" i="8" s="1"/>
  <c r="H226" i="8"/>
  <c r="J226" i="8" s="1"/>
  <c r="K226" i="8" s="1"/>
  <c r="H227" i="8"/>
  <c r="J227" i="8" s="1"/>
  <c r="K227" i="8" s="1"/>
  <c r="H228" i="8"/>
  <c r="J228" i="8" s="1"/>
  <c r="K228" i="8" s="1"/>
  <c r="H229" i="8"/>
  <c r="J229" i="8" s="1"/>
  <c r="K229" i="8" s="1"/>
  <c r="H230" i="8"/>
  <c r="J230" i="8" s="1"/>
  <c r="K230" i="8" s="1"/>
  <c r="H231" i="8"/>
  <c r="J231" i="8" s="1"/>
  <c r="K231" i="8" s="1"/>
  <c r="H232" i="8"/>
  <c r="J232" i="8" s="1"/>
  <c r="K232" i="8" s="1"/>
  <c r="H233" i="8"/>
  <c r="J233" i="8" s="1"/>
  <c r="K233" i="8" s="1"/>
  <c r="H234" i="8"/>
  <c r="J234" i="8" s="1"/>
  <c r="K234" i="8" s="1"/>
  <c r="H235" i="8"/>
  <c r="J235" i="8" s="1"/>
  <c r="K235" i="8" s="1"/>
  <c r="H236" i="8"/>
  <c r="J236" i="8" s="1"/>
  <c r="K236" i="8" s="1"/>
  <c r="H237" i="8"/>
  <c r="J237" i="8" s="1"/>
  <c r="K237" i="8" s="1"/>
  <c r="H238" i="8"/>
  <c r="J238" i="8" s="1"/>
  <c r="K238" i="8" s="1"/>
  <c r="H239" i="8"/>
  <c r="J239" i="8" s="1"/>
  <c r="K239" i="8" s="1"/>
  <c r="H240" i="8"/>
  <c r="J240" i="8" s="1"/>
  <c r="K240" i="8" s="1"/>
  <c r="H241" i="8"/>
  <c r="J241" i="8" s="1"/>
  <c r="K241" i="8" s="1"/>
  <c r="H242" i="8"/>
  <c r="J242" i="8" s="1"/>
  <c r="K242" i="8" s="1"/>
  <c r="H243" i="8"/>
  <c r="J243" i="8" s="1"/>
  <c r="K243" i="8" s="1"/>
  <c r="H244" i="8"/>
  <c r="J244" i="8" s="1"/>
  <c r="K244" i="8" s="1"/>
  <c r="H245" i="8"/>
  <c r="J245" i="8" s="1"/>
  <c r="K245" i="8" s="1"/>
  <c r="H246" i="8"/>
  <c r="J246" i="8" s="1"/>
  <c r="K246" i="8" s="1"/>
  <c r="H247" i="8"/>
  <c r="J247" i="8" s="1"/>
  <c r="K247" i="8" s="1"/>
  <c r="H248" i="8"/>
  <c r="J248" i="8" s="1"/>
  <c r="K248" i="8" s="1"/>
  <c r="H249" i="8"/>
  <c r="J249" i="8" s="1"/>
  <c r="K249" i="8" s="1"/>
  <c r="H250" i="8"/>
  <c r="J250" i="8" s="1"/>
  <c r="K250" i="8" s="1"/>
  <c r="H251" i="8"/>
  <c r="J251" i="8" s="1"/>
  <c r="K251" i="8" s="1"/>
  <c r="H252" i="8"/>
  <c r="J252" i="8" s="1"/>
  <c r="K252" i="8" s="1"/>
  <c r="H253" i="8"/>
  <c r="J253" i="8" s="1"/>
  <c r="K253" i="8" s="1"/>
  <c r="H254" i="8"/>
  <c r="J254" i="8" s="1"/>
  <c r="K254" i="8" s="1"/>
  <c r="H255" i="8"/>
  <c r="J255" i="8" s="1"/>
  <c r="K255" i="8" s="1"/>
  <c r="H256" i="8"/>
  <c r="J256" i="8" s="1"/>
  <c r="K256" i="8" s="1"/>
  <c r="H257" i="8"/>
  <c r="J257" i="8" s="1"/>
  <c r="K257" i="8" s="1"/>
  <c r="H258" i="8"/>
  <c r="J258" i="8" s="1"/>
  <c r="K258" i="8" s="1"/>
  <c r="H259" i="8"/>
  <c r="J259" i="8" s="1"/>
  <c r="K259" i="8" s="1"/>
  <c r="H260" i="8"/>
  <c r="J260" i="8" s="1"/>
  <c r="K260" i="8" s="1"/>
  <c r="H261" i="8"/>
  <c r="J261" i="8" s="1"/>
  <c r="K261" i="8" s="1"/>
  <c r="H262" i="8"/>
  <c r="J262" i="8" s="1"/>
  <c r="K262" i="8" s="1"/>
  <c r="H263" i="8"/>
  <c r="J263" i="8" s="1"/>
  <c r="K263" i="8" s="1"/>
  <c r="H264" i="8"/>
  <c r="J264" i="8" s="1"/>
  <c r="K264" i="8" s="1"/>
  <c r="H265" i="8"/>
  <c r="J265" i="8" s="1"/>
  <c r="K265" i="8" s="1"/>
  <c r="H266" i="8"/>
  <c r="J266" i="8" s="1"/>
  <c r="K266" i="8" s="1"/>
  <c r="H267" i="8"/>
  <c r="J267" i="8" s="1"/>
  <c r="K267" i="8" s="1"/>
  <c r="H268" i="8"/>
  <c r="J268" i="8" s="1"/>
  <c r="K268" i="8" s="1"/>
  <c r="H269" i="8"/>
  <c r="J269" i="8" s="1"/>
  <c r="K269" i="8" s="1"/>
  <c r="H270" i="8"/>
  <c r="J270" i="8" s="1"/>
  <c r="K270" i="8" s="1"/>
  <c r="H271" i="8"/>
  <c r="J271" i="8" s="1"/>
  <c r="K271" i="8" s="1"/>
  <c r="H272" i="8"/>
  <c r="J272" i="8" s="1"/>
  <c r="K272" i="8" s="1"/>
  <c r="H273" i="8"/>
  <c r="J273" i="8" s="1"/>
  <c r="K273" i="8" s="1"/>
  <c r="H274" i="8"/>
  <c r="J274" i="8" s="1"/>
  <c r="K274" i="8" s="1"/>
  <c r="H275" i="8"/>
  <c r="J275" i="8" s="1"/>
  <c r="K275" i="8" s="1"/>
  <c r="H276" i="8"/>
  <c r="J276" i="8" s="1"/>
  <c r="K276" i="8" s="1"/>
  <c r="H277" i="8"/>
  <c r="J277" i="8" s="1"/>
  <c r="K277" i="8" s="1"/>
  <c r="H278" i="8"/>
  <c r="J278" i="8" s="1"/>
  <c r="K278" i="8" s="1"/>
  <c r="H279" i="8"/>
  <c r="J279" i="8" s="1"/>
  <c r="K279" i="8" s="1"/>
  <c r="H280" i="8"/>
  <c r="J280" i="8" s="1"/>
  <c r="K280" i="8" s="1"/>
  <c r="H281" i="8"/>
  <c r="J281" i="8" s="1"/>
  <c r="K281" i="8" s="1"/>
  <c r="H282" i="8"/>
  <c r="J282" i="8" s="1"/>
  <c r="K282" i="8" s="1"/>
  <c r="H283" i="8"/>
  <c r="J283" i="8" s="1"/>
  <c r="K283" i="8" s="1"/>
  <c r="H284" i="8"/>
  <c r="J284" i="8" s="1"/>
  <c r="K284" i="8" s="1"/>
  <c r="H285" i="8"/>
  <c r="J285" i="8" s="1"/>
  <c r="K285" i="8" s="1"/>
  <c r="H286" i="8"/>
  <c r="J286" i="8" s="1"/>
  <c r="K286" i="8" s="1"/>
  <c r="H287" i="8"/>
  <c r="J287" i="8" s="1"/>
  <c r="K287" i="8" s="1"/>
  <c r="H288" i="8"/>
  <c r="J288" i="8" s="1"/>
  <c r="K288" i="8" s="1"/>
  <c r="H289" i="8"/>
  <c r="J289" i="8" s="1"/>
  <c r="K289" i="8" s="1"/>
  <c r="H290" i="8"/>
  <c r="J290" i="8" s="1"/>
  <c r="K290" i="8" s="1"/>
  <c r="H291" i="8"/>
  <c r="J291" i="8" s="1"/>
  <c r="K291" i="8" s="1"/>
  <c r="H292" i="8"/>
  <c r="J292" i="8" s="1"/>
  <c r="K292" i="8" s="1"/>
  <c r="H293" i="8"/>
  <c r="J293" i="8" s="1"/>
  <c r="K293" i="8" s="1"/>
  <c r="H294" i="8"/>
  <c r="J294" i="8" s="1"/>
  <c r="K294" i="8" s="1"/>
  <c r="H295" i="8"/>
  <c r="J295" i="8" s="1"/>
  <c r="K295" i="8" s="1"/>
  <c r="H296" i="8"/>
  <c r="J296" i="8" s="1"/>
  <c r="K296" i="8" s="1"/>
  <c r="H297" i="8"/>
  <c r="J297" i="8" s="1"/>
  <c r="K297" i="8" s="1"/>
  <c r="H298" i="8"/>
  <c r="J298" i="8" s="1"/>
  <c r="K298" i="8" s="1"/>
  <c r="H299" i="8"/>
  <c r="J299" i="8" s="1"/>
  <c r="K299" i="8" s="1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J6" i="8" l="1"/>
  <c r="E7" i="8"/>
  <c r="E8" i="8"/>
  <c r="I8" i="8" s="1"/>
  <c r="E9" i="8"/>
  <c r="I9" i="8" s="1"/>
  <c r="E10" i="8"/>
  <c r="I10" i="8" s="1"/>
  <c r="E11" i="8"/>
  <c r="I11" i="8" s="1"/>
  <c r="E12" i="8"/>
  <c r="I12" i="8" s="1"/>
  <c r="E13" i="8"/>
  <c r="I13" i="8" s="1"/>
  <c r="E14" i="8"/>
  <c r="I14" i="8" s="1"/>
  <c r="E15" i="8"/>
  <c r="I15" i="8" s="1"/>
  <c r="E16" i="8"/>
  <c r="I16" i="8" s="1"/>
  <c r="E17" i="8"/>
  <c r="I17" i="8" s="1"/>
  <c r="E18" i="8"/>
  <c r="I18" i="8" s="1"/>
  <c r="E19" i="8"/>
  <c r="I19" i="8" s="1"/>
  <c r="E20" i="8"/>
  <c r="I20" i="8" s="1"/>
  <c r="E21" i="8"/>
  <c r="I21" i="8" s="1"/>
  <c r="E22" i="8"/>
  <c r="I22" i="8" s="1"/>
  <c r="E23" i="8"/>
  <c r="I23" i="8" s="1"/>
  <c r="E24" i="8"/>
  <c r="I24" i="8" s="1"/>
  <c r="E25" i="8"/>
  <c r="I25" i="8" s="1"/>
  <c r="E26" i="8"/>
  <c r="I26" i="8" s="1"/>
  <c r="E27" i="8"/>
  <c r="I27" i="8" s="1"/>
  <c r="E28" i="8"/>
  <c r="I28" i="8" s="1"/>
  <c r="E29" i="8"/>
  <c r="I29" i="8" s="1"/>
  <c r="E30" i="8"/>
  <c r="I30" i="8" s="1"/>
  <c r="E31" i="8"/>
  <c r="I31" i="8" s="1"/>
  <c r="E32" i="8"/>
  <c r="I32" i="8" s="1"/>
  <c r="E33" i="8"/>
  <c r="I33" i="8" s="1"/>
  <c r="E34" i="8"/>
  <c r="I34" i="8" s="1"/>
  <c r="E35" i="8"/>
  <c r="I35" i="8" s="1"/>
  <c r="E36" i="8"/>
  <c r="I36" i="8" s="1"/>
  <c r="E37" i="8"/>
  <c r="I37" i="8" s="1"/>
  <c r="E38" i="8"/>
  <c r="I38" i="8" s="1"/>
  <c r="E39" i="8"/>
  <c r="I39" i="8" s="1"/>
  <c r="E40" i="8"/>
  <c r="I40" i="8" s="1"/>
  <c r="E41" i="8"/>
  <c r="I41" i="8" s="1"/>
  <c r="E42" i="8"/>
  <c r="I42" i="8" s="1"/>
  <c r="E43" i="8"/>
  <c r="I43" i="8" s="1"/>
  <c r="E44" i="8"/>
  <c r="I44" i="8" s="1"/>
  <c r="E45" i="8"/>
  <c r="I45" i="8" s="1"/>
  <c r="E46" i="8"/>
  <c r="I46" i="8" s="1"/>
  <c r="E47" i="8"/>
  <c r="I47" i="8" s="1"/>
  <c r="E48" i="8"/>
  <c r="I48" i="8" s="1"/>
  <c r="E49" i="8"/>
  <c r="I49" i="8" s="1"/>
  <c r="E50" i="8"/>
  <c r="I50" i="8" s="1"/>
  <c r="E51" i="8"/>
  <c r="I51" i="8" s="1"/>
  <c r="E52" i="8"/>
  <c r="I52" i="8" s="1"/>
  <c r="E53" i="8"/>
  <c r="I53" i="8" s="1"/>
  <c r="E54" i="8"/>
  <c r="I54" i="8" s="1"/>
  <c r="E55" i="8"/>
  <c r="I55" i="8" s="1"/>
  <c r="E56" i="8"/>
  <c r="I56" i="8" s="1"/>
  <c r="E57" i="8"/>
  <c r="I57" i="8" s="1"/>
  <c r="E58" i="8"/>
  <c r="I58" i="8" s="1"/>
  <c r="E59" i="8"/>
  <c r="I59" i="8" s="1"/>
  <c r="E60" i="8"/>
  <c r="I60" i="8" s="1"/>
  <c r="E61" i="8"/>
  <c r="I61" i="8" s="1"/>
  <c r="E62" i="8"/>
  <c r="I62" i="8" s="1"/>
  <c r="E63" i="8"/>
  <c r="I63" i="8" s="1"/>
  <c r="E64" i="8"/>
  <c r="I64" i="8" s="1"/>
  <c r="E65" i="8"/>
  <c r="I65" i="8" s="1"/>
  <c r="E66" i="8"/>
  <c r="I66" i="8" s="1"/>
  <c r="E67" i="8"/>
  <c r="I67" i="8" s="1"/>
  <c r="E68" i="8"/>
  <c r="I68" i="8" s="1"/>
  <c r="E69" i="8"/>
  <c r="I69" i="8" s="1"/>
  <c r="E70" i="8"/>
  <c r="I70" i="8" s="1"/>
  <c r="E71" i="8"/>
  <c r="I71" i="8" s="1"/>
  <c r="E72" i="8"/>
  <c r="I72" i="8" s="1"/>
  <c r="E73" i="8"/>
  <c r="I73" i="8" s="1"/>
  <c r="E74" i="8"/>
  <c r="I74" i="8" s="1"/>
  <c r="E75" i="8"/>
  <c r="I75" i="8" s="1"/>
  <c r="E76" i="8"/>
  <c r="I76" i="8" s="1"/>
  <c r="E77" i="8"/>
  <c r="I77" i="8" s="1"/>
  <c r="E78" i="8"/>
  <c r="I78" i="8" s="1"/>
  <c r="E79" i="8"/>
  <c r="I79" i="8" s="1"/>
  <c r="E80" i="8"/>
  <c r="I80" i="8" s="1"/>
  <c r="E81" i="8"/>
  <c r="I81" i="8" s="1"/>
  <c r="E82" i="8"/>
  <c r="I82" i="8" s="1"/>
  <c r="E83" i="8"/>
  <c r="I83" i="8" s="1"/>
  <c r="E84" i="8"/>
  <c r="I84" i="8" s="1"/>
  <c r="E85" i="8"/>
  <c r="I85" i="8" s="1"/>
  <c r="E86" i="8"/>
  <c r="I86" i="8" s="1"/>
  <c r="E87" i="8"/>
  <c r="I87" i="8" s="1"/>
  <c r="E88" i="8"/>
  <c r="I88" i="8" s="1"/>
  <c r="E89" i="8"/>
  <c r="I89" i="8" s="1"/>
  <c r="E90" i="8"/>
  <c r="I90" i="8" s="1"/>
  <c r="E91" i="8"/>
  <c r="I91" i="8" s="1"/>
  <c r="E92" i="8"/>
  <c r="I92" i="8" s="1"/>
  <c r="E93" i="8"/>
  <c r="I93" i="8" s="1"/>
  <c r="E94" i="8"/>
  <c r="I94" i="8" s="1"/>
  <c r="E95" i="8"/>
  <c r="I95" i="8" s="1"/>
  <c r="E96" i="8"/>
  <c r="I96" i="8" s="1"/>
  <c r="E97" i="8"/>
  <c r="I97" i="8" s="1"/>
  <c r="E98" i="8"/>
  <c r="I98" i="8" s="1"/>
  <c r="E99" i="8"/>
  <c r="I99" i="8" s="1"/>
  <c r="E100" i="8"/>
  <c r="I100" i="8" s="1"/>
  <c r="E101" i="8"/>
  <c r="I101" i="8" s="1"/>
  <c r="E102" i="8"/>
  <c r="I102" i="8" s="1"/>
  <c r="E103" i="8"/>
  <c r="I103" i="8" s="1"/>
  <c r="E104" i="8"/>
  <c r="I104" i="8" s="1"/>
  <c r="E105" i="8"/>
  <c r="I105" i="8" s="1"/>
  <c r="E106" i="8"/>
  <c r="I106" i="8" s="1"/>
  <c r="E107" i="8"/>
  <c r="I107" i="8" s="1"/>
  <c r="E108" i="8"/>
  <c r="I108" i="8" s="1"/>
  <c r="E109" i="8"/>
  <c r="I109" i="8" s="1"/>
  <c r="E110" i="8"/>
  <c r="I110" i="8" s="1"/>
  <c r="E111" i="8"/>
  <c r="I111" i="8" s="1"/>
  <c r="E112" i="8"/>
  <c r="I112" i="8" s="1"/>
  <c r="E113" i="8"/>
  <c r="I113" i="8" s="1"/>
  <c r="E114" i="8"/>
  <c r="I114" i="8" s="1"/>
  <c r="E115" i="8"/>
  <c r="I115" i="8" s="1"/>
  <c r="E116" i="8"/>
  <c r="I116" i="8" s="1"/>
  <c r="E117" i="8"/>
  <c r="I117" i="8" s="1"/>
  <c r="E118" i="8"/>
  <c r="I118" i="8" s="1"/>
  <c r="E119" i="8"/>
  <c r="I119" i="8" s="1"/>
  <c r="E120" i="8"/>
  <c r="I120" i="8" s="1"/>
  <c r="E121" i="8"/>
  <c r="I121" i="8" s="1"/>
  <c r="E122" i="8"/>
  <c r="I122" i="8" s="1"/>
  <c r="E123" i="8"/>
  <c r="I123" i="8" s="1"/>
  <c r="E124" i="8"/>
  <c r="I124" i="8" s="1"/>
  <c r="E125" i="8"/>
  <c r="I125" i="8" s="1"/>
  <c r="E126" i="8"/>
  <c r="I126" i="8" s="1"/>
  <c r="E127" i="8"/>
  <c r="I127" i="8" s="1"/>
  <c r="E128" i="8"/>
  <c r="I128" i="8" s="1"/>
  <c r="E129" i="8"/>
  <c r="I129" i="8" s="1"/>
  <c r="E130" i="8"/>
  <c r="I130" i="8" s="1"/>
  <c r="E131" i="8"/>
  <c r="I131" i="8" s="1"/>
  <c r="E132" i="8"/>
  <c r="I132" i="8" s="1"/>
  <c r="E133" i="8"/>
  <c r="I133" i="8" s="1"/>
  <c r="E134" i="8"/>
  <c r="I134" i="8" s="1"/>
  <c r="E135" i="8"/>
  <c r="I135" i="8" s="1"/>
  <c r="E136" i="8"/>
  <c r="I136" i="8" s="1"/>
  <c r="E137" i="8"/>
  <c r="I137" i="8" s="1"/>
  <c r="E138" i="8"/>
  <c r="I138" i="8" s="1"/>
  <c r="E139" i="8"/>
  <c r="I139" i="8" s="1"/>
  <c r="E140" i="8"/>
  <c r="I140" i="8" s="1"/>
  <c r="E141" i="8"/>
  <c r="I141" i="8" s="1"/>
  <c r="E142" i="8"/>
  <c r="I142" i="8" s="1"/>
  <c r="E143" i="8"/>
  <c r="I143" i="8" s="1"/>
  <c r="E144" i="8"/>
  <c r="I144" i="8" s="1"/>
  <c r="E145" i="8"/>
  <c r="I145" i="8" s="1"/>
  <c r="E146" i="8"/>
  <c r="I146" i="8" s="1"/>
  <c r="E147" i="8"/>
  <c r="I147" i="8" s="1"/>
  <c r="E148" i="8"/>
  <c r="I148" i="8" s="1"/>
  <c r="E149" i="8"/>
  <c r="I149" i="8" s="1"/>
  <c r="E150" i="8"/>
  <c r="I150" i="8" s="1"/>
  <c r="E151" i="8"/>
  <c r="I151" i="8" s="1"/>
  <c r="E152" i="8"/>
  <c r="I152" i="8" s="1"/>
  <c r="E153" i="8"/>
  <c r="I153" i="8" s="1"/>
  <c r="E154" i="8"/>
  <c r="I154" i="8" s="1"/>
  <c r="E155" i="8"/>
  <c r="I155" i="8" s="1"/>
  <c r="E156" i="8"/>
  <c r="I156" i="8" s="1"/>
  <c r="E157" i="8"/>
  <c r="I157" i="8" s="1"/>
  <c r="E158" i="8"/>
  <c r="I158" i="8" s="1"/>
  <c r="E159" i="8"/>
  <c r="I159" i="8" s="1"/>
  <c r="E160" i="8"/>
  <c r="I160" i="8" s="1"/>
  <c r="E161" i="8"/>
  <c r="I161" i="8" s="1"/>
  <c r="E162" i="8"/>
  <c r="I162" i="8" s="1"/>
  <c r="E163" i="8"/>
  <c r="I163" i="8" s="1"/>
  <c r="E164" i="8"/>
  <c r="I164" i="8" s="1"/>
  <c r="E165" i="8"/>
  <c r="I165" i="8" s="1"/>
  <c r="E166" i="8"/>
  <c r="I166" i="8" s="1"/>
  <c r="E167" i="8"/>
  <c r="I167" i="8" s="1"/>
  <c r="E168" i="8"/>
  <c r="I168" i="8" s="1"/>
  <c r="E169" i="8"/>
  <c r="I169" i="8" s="1"/>
  <c r="E170" i="8"/>
  <c r="I170" i="8" s="1"/>
  <c r="E171" i="8"/>
  <c r="I171" i="8" s="1"/>
  <c r="E172" i="8"/>
  <c r="I172" i="8" s="1"/>
  <c r="E173" i="8"/>
  <c r="I173" i="8" s="1"/>
  <c r="E174" i="8"/>
  <c r="I174" i="8" s="1"/>
  <c r="E175" i="8"/>
  <c r="I175" i="8" s="1"/>
  <c r="E176" i="8"/>
  <c r="I176" i="8" s="1"/>
  <c r="E177" i="8"/>
  <c r="I177" i="8" s="1"/>
  <c r="E178" i="8"/>
  <c r="I178" i="8" s="1"/>
  <c r="E179" i="8"/>
  <c r="I179" i="8" s="1"/>
  <c r="E180" i="8"/>
  <c r="I180" i="8" s="1"/>
  <c r="E181" i="8"/>
  <c r="I181" i="8" s="1"/>
  <c r="E182" i="8"/>
  <c r="I182" i="8" s="1"/>
  <c r="E183" i="8"/>
  <c r="I183" i="8" s="1"/>
  <c r="E184" i="8"/>
  <c r="I184" i="8" s="1"/>
  <c r="E185" i="8"/>
  <c r="I185" i="8" s="1"/>
  <c r="E186" i="8"/>
  <c r="I186" i="8" s="1"/>
  <c r="E187" i="8"/>
  <c r="I187" i="8" s="1"/>
  <c r="E188" i="8"/>
  <c r="I188" i="8" s="1"/>
  <c r="E189" i="8"/>
  <c r="I189" i="8" s="1"/>
  <c r="E190" i="8"/>
  <c r="I190" i="8" s="1"/>
  <c r="E191" i="8"/>
  <c r="I191" i="8" s="1"/>
  <c r="E192" i="8"/>
  <c r="I192" i="8" s="1"/>
  <c r="E193" i="8"/>
  <c r="I193" i="8" s="1"/>
  <c r="E194" i="8"/>
  <c r="I194" i="8" s="1"/>
  <c r="E195" i="8"/>
  <c r="I195" i="8" s="1"/>
  <c r="E196" i="8"/>
  <c r="I196" i="8" s="1"/>
  <c r="E197" i="8"/>
  <c r="I197" i="8" s="1"/>
  <c r="E198" i="8"/>
  <c r="I198" i="8" s="1"/>
  <c r="E199" i="8"/>
  <c r="I199" i="8" s="1"/>
  <c r="E200" i="8"/>
  <c r="I200" i="8" s="1"/>
  <c r="E201" i="8"/>
  <c r="I201" i="8" s="1"/>
  <c r="E202" i="8"/>
  <c r="I202" i="8" s="1"/>
  <c r="E203" i="8"/>
  <c r="I203" i="8" s="1"/>
  <c r="E204" i="8"/>
  <c r="I204" i="8" s="1"/>
  <c r="E205" i="8"/>
  <c r="I205" i="8" s="1"/>
  <c r="E206" i="8"/>
  <c r="I206" i="8" s="1"/>
  <c r="E207" i="8"/>
  <c r="I207" i="8" s="1"/>
  <c r="E208" i="8"/>
  <c r="I208" i="8" s="1"/>
  <c r="E209" i="8"/>
  <c r="I209" i="8" s="1"/>
  <c r="E210" i="8"/>
  <c r="I210" i="8" s="1"/>
  <c r="E211" i="8"/>
  <c r="I211" i="8" s="1"/>
  <c r="E212" i="8"/>
  <c r="I212" i="8" s="1"/>
  <c r="E213" i="8"/>
  <c r="I213" i="8" s="1"/>
  <c r="E214" i="8"/>
  <c r="I214" i="8" s="1"/>
  <c r="E215" i="8"/>
  <c r="I215" i="8" s="1"/>
  <c r="E216" i="8"/>
  <c r="I216" i="8" s="1"/>
  <c r="E217" i="8"/>
  <c r="I217" i="8" s="1"/>
  <c r="E218" i="8"/>
  <c r="I218" i="8" s="1"/>
  <c r="E219" i="8"/>
  <c r="I219" i="8" s="1"/>
  <c r="E220" i="8"/>
  <c r="I220" i="8" s="1"/>
  <c r="E221" i="8"/>
  <c r="I221" i="8" s="1"/>
  <c r="E222" i="8"/>
  <c r="I222" i="8" s="1"/>
  <c r="E223" i="8"/>
  <c r="I223" i="8" s="1"/>
  <c r="E224" i="8"/>
  <c r="I224" i="8" s="1"/>
  <c r="E225" i="8"/>
  <c r="I225" i="8" s="1"/>
  <c r="E226" i="8"/>
  <c r="I226" i="8" s="1"/>
  <c r="E227" i="8"/>
  <c r="I227" i="8" s="1"/>
  <c r="E228" i="8"/>
  <c r="I228" i="8" s="1"/>
  <c r="E229" i="8"/>
  <c r="I229" i="8" s="1"/>
  <c r="E230" i="8"/>
  <c r="I230" i="8" s="1"/>
  <c r="E231" i="8"/>
  <c r="I231" i="8" s="1"/>
  <c r="E232" i="8"/>
  <c r="I232" i="8" s="1"/>
  <c r="E233" i="8"/>
  <c r="I233" i="8" s="1"/>
  <c r="E234" i="8"/>
  <c r="I234" i="8" s="1"/>
  <c r="E235" i="8"/>
  <c r="I235" i="8" s="1"/>
  <c r="E236" i="8"/>
  <c r="I236" i="8" s="1"/>
  <c r="E237" i="8"/>
  <c r="I237" i="8" s="1"/>
  <c r="E238" i="8"/>
  <c r="I238" i="8" s="1"/>
  <c r="E239" i="8"/>
  <c r="I239" i="8" s="1"/>
  <c r="E240" i="8"/>
  <c r="I240" i="8" s="1"/>
  <c r="E241" i="8"/>
  <c r="I241" i="8" s="1"/>
  <c r="E242" i="8"/>
  <c r="I242" i="8" s="1"/>
  <c r="E243" i="8"/>
  <c r="I243" i="8" s="1"/>
  <c r="E244" i="8"/>
  <c r="I244" i="8" s="1"/>
  <c r="E245" i="8"/>
  <c r="I245" i="8" s="1"/>
  <c r="E246" i="8"/>
  <c r="I246" i="8" s="1"/>
  <c r="E247" i="8"/>
  <c r="I247" i="8" s="1"/>
  <c r="E248" i="8"/>
  <c r="I248" i="8" s="1"/>
  <c r="E249" i="8"/>
  <c r="I249" i="8" s="1"/>
  <c r="E250" i="8"/>
  <c r="I250" i="8" s="1"/>
  <c r="E251" i="8"/>
  <c r="I251" i="8" s="1"/>
  <c r="E252" i="8"/>
  <c r="I252" i="8" s="1"/>
  <c r="E253" i="8"/>
  <c r="I253" i="8" s="1"/>
  <c r="E254" i="8"/>
  <c r="I254" i="8" s="1"/>
  <c r="E255" i="8"/>
  <c r="I255" i="8" s="1"/>
  <c r="E256" i="8"/>
  <c r="I256" i="8" s="1"/>
  <c r="E257" i="8"/>
  <c r="I257" i="8" s="1"/>
  <c r="E258" i="8"/>
  <c r="I258" i="8" s="1"/>
  <c r="E259" i="8"/>
  <c r="I259" i="8" s="1"/>
  <c r="E260" i="8"/>
  <c r="I260" i="8" s="1"/>
  <c r="E261" i="8"/>
  <c r="I261" i="8" s="1"/>
  <c r="E262" i="8"/>
  <c r="I262" i="8" s="1"/>
  <c r="E263" i="8"/>
  <c r="I263" i="8" s="1"/>
  <c r="E264" i="8"/>
  <c r="I264" i="8" s="1"/>
  <c r="E265" i="8"/>
  <c r="I265" i="8" s="1"/>
  <c r="E266" i="8"/>
  <c r="I266" i="8" s="1"/>
  <c r="E267" i="8"/>
  <c r="I267" i="8" s="1"/>
  <c r="E268" i="8"/>
  <c r="I268" i="8" s="1"/>
  <c r="E269" i="8"/>
  <c r="I269" i="8" s="1"/>
  <c r="E270" i="8"/>
  <c r="I270" i="8" s="1"/>
  <c r="E271" i="8"/>
  <c r="I271" i="8" s="1"/>
  <c r="E272" i="8"/>
  <c r="I272" i="8" s="1"/>
  <c r="E273" i="8"/>
  <c r="I273" i="8" s="1"/>
  <c r="E274" i="8"/>
  <c r="I274" i="8" s="1"/>
  <c r="E275" i="8"/>
  <c r="I275" i="8" s="1"/>
  <c r="E276" i="8"/>
  <c r="I276" i="8" s="1"/>
  <c r="E277" i="8"/>
  <c r="I277" i="8" s="1"/>
  <c r="E278" i="8"/>
  <c r="I278" i="8" s="1"/>
  <c r="E279" i="8"/>
  <c r="I279" i="8" s="1"/>
  <c r="E280" i="8"/>
  <c r="I280" i="8" s="1"/>
  <c r="E281" i="8"/>
  <c r="I281" i="8" s="1"/>
  <c r="E282" i="8"/>
  <c r="I282" i="8" s="1"/>
  <c r="E283" i="8"/>
  <c r="I283" i="8" s="1"/>
  <c r="E284" i="8"/>
  <c r="I284" i="8" s="1"/>
  <c r="E285" i="8"/>
  <c r="I285" i="8" s="1"/>
  <c r="E286" i="8"/>
  <c r="I286" i="8" s="1"/>
  <c r="E287" i="8"/>
  <c r="I287" i="8" s="1"/>
  <c r="E288" i="8"/>
  <c r="I288" i="8" s="1"/>
  <c r="E289" i="8"/>
  <c r="I289" i="8" s="1"/>
  <c r="E290" i="8"/>
  <c r="I290" i="8" s="1"/>
  <c r="E291" i="8"/>
  <c r="I291" i="8" s="1"/>
  <c r="E292" i="8"/>
  <c r="I292" i="8" s="1"/>
  <c r="E293" i="8"/>
  <c r="I293" i="8" s="1"/>
  <c r="E294" i="8"/>
  <c r="I294" i="8" s="1"/>
  <c r="E295" i="8"/>
  <c r="I295" i="8" s="1"/>
  <c r="E296" i="8"/>
  <c r="I296" i="8" s="1"/>
  <c r="E297" i="8"/>
  <c r="I297" i="8" s="1"/>
  <c r="E298" i="8"/>
  <c r="I298" i="8" s="1"/>
  <c r="E299" i="8"/>
  <c r="I299" i="8" s="1"/>
  <c r="D6" i="8"/>
  <c r="H6" i="8" s="1"/>
  <c r="C6" i="8"/>
  <c r="F8" i="11"/>
  <c r="E8" i="11"/>
  <c r="D8" i="11"/>
  <c r="C8" i="11"/>
  <c r="D10" i="9"/>
  <c r="E10" i="9"/>
  <c r="F10" i="9"/>
  <c r="G10" i="9"/>
  <c r="C10" i="9"/>
  <c r="H10" i="9" l="1"/>
  <c r="E6" i="8"/>
  <c r="I6" i="8" s="1"/>
</calcChain>
</file>

<file path=xl/sharedStrings.xml><?xml version="1.0" encoding="utf-8"?>
<sst xmlns="http://schemas.openxmlformats.org/spreadsheetml/2006/main" count="997" uniqueCount="683">
  <si>
    <t>TE-palvelut 2024 -uudistuksen yhteydessä kuntien rahoitusvastuuta työttömyysturvasta laajennetaan.</t>
  </si>
  <si>
    <t>päiviä</t>
  </si>
  <si>
    <t>0-99</t>
  </si>
  <si>
    <t>100-199</t>
  </si>
  <si>
    <t>200-299</t>
  </si>
  <si>
    <t>300-399</t>
  </si>
  <si>
    <t>400-699</t>
  </si>
  <si>
    <t>700-</t>
  </si>
  <si>
    <t>rahoitusvastuu</t>
  </si>
  <si>
    <t xml:space="preserve">Rahoitusvastuun laajentuminen kompensoidaan kunnille valtionosuusjärjestelmän kautta. </t>
  </si>
  <si>
    <t>Kuntakompensaatio</t>
  </si>
  <si>
    <t>Työttömyysturvan kustannukset</t>
  </si>
  <si>
    <t xml:space="preserve">Välilehdellä on kuvattu kuntien työttömyysturvan kustannusten nykytilaa sekä uudistuksen jälkeistä kustannusta. </t>
  </si>
  <si>
    <t>Kuntien rahoitusvastuu on porrastettu työttömyysjakon pituuden mukaan, katso oheinen taulukko.</t>
  </si>
  <si>
    <t>Työttömyysturvan rahoitusvastuun laajentamisen kuntakompensaatio</t>
  </si>
  <si>
    <t>nro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</si>
  <si>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</si>
  <si>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</si>
  <si>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</si>
  <si>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</si>
  <si>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</si>
  <si>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</si>
  <si>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</si>
  <si>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</si>
  <si>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</si>
  <si>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</si>
  <si>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</si>
  <si>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</si>
  <si>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</si>
  <si>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</si>
  <si>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</si>
  <si>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</si>
  <si>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</si>
  <si>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</si>
  <si>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</si>
  <si>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</si>
  <si>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</si>
  <si>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</si>
  <si>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</si>
  <si>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</si>
  <si>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</si>
  <si>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</si>
  <si>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</si>
  <si>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</si>
  <si>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</si>
  <si>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</si>
  <si>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</si>
  <si>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</si>
  <si>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</si>
  <si>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</si>
  <si>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</si>
  <si>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</si>
  <si>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</si>
  <si>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</si>
  <si>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</si>
  <si>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</si>
  <si>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</si>
  <si>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</si>
  <si>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</si>
  <si>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</si>
  <si>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</si>
  <si>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</si>
  <si>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</si>
  <si>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</si>
  <si>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</si>
  <si>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</si>
  <si>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</si>
  <si>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</si>
  <si>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</si>
  <si>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</si>
  <si>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</si>
  <si>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</si>
  <si>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</si>
  <si>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</si>
  <si>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</si>
  <si>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</si>
  <si>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</si>
  <si>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</si>
  <si>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</si>
  <si>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</si>
  <si>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</si>
  <si>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</si>
  <si>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</si>
  <si>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</si>
  <si>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</si>
  <si>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</si>
  <si>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</si>
  <si>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</si>
  <si>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</si>
  <si>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</si>
  <si>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</si>
  <si>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</si>
  <si>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</si>
  <si>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</si>
  <si>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</si>
  <si>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</si>
  <si>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</si>
  <si>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</si>
  <si>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</si>
  <si>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</si>
  <si>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</si>
  <si>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</si>
  <si>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</si>
  <si>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</si>
  <si>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</si>
  <si>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</si>
  <si>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</si>
  <si>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</si>
  <si>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</si>
  <si>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</si>
  <si>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</si>
  <si>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</si>
  <si>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</si>
  <si>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</si>
  <si>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</si>
  <si>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</si>
  <si>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</si>
  <si>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</si>
  <si>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</si>
  <si>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</si>
  <si>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</si>
  <si>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</si>
  <si>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</si>
  <si>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</si>
  <si>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</si>
  <si>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</si>
  <si>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</si>
  <si>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</si>
  <si>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</si>
  <si>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</si>
  <si>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</si>
  <si>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</si>
  <si>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</si>
  <si>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</si>
  <si>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</si>
  <si>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</si>
  <si>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</si>
  <si>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</si>
  <si>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</si>
  <si>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</si>
  <si>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</si>
  <si>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</si>
  <si>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</si>
  <si>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</si>
  <si>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</si>
  <si>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</si>
  <si>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</si>
  <si>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</si>
  <si>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</si>
  <si>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</si>
  <si>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</si>
  <si>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</si>
  <si>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</si>
  <si>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</si>
  <si>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</si>
  <si>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</si>
  <si>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</si>
  <si>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</si>
  <si>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</si>
  <si>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</si>
  <si>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</si>
  <si>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</si>
  <si>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</si>
  <si>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</si>
  <si>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</si>
  <si>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</si>
  <si>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</si>
  <si>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</si>
  <si>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</si>
  <si>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</si>
  <si>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</si>
  <si>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</si>
  <si>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</si>
  <si>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</si>
  <si>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</si>
  <si>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</si>
  <si>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</si>
  <si>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</si>
  <si>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</si>
  <si>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</si>
  <si>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</si>
  <si>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</si>
  <si>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</si>
  <si>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</si>
  <si>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</si>
  <si>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</si>
  <si>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</si>
  <si>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</si>
  <si>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</si>
  <si>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</si>
  <si>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</si>
  <si>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</si>
  <si>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</si>
  <si>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</si>
  <si>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</si>
  <si>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</si>
  <si>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</si>
  <si>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</si>
  <si>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</si>
  <si>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</si>
  <si>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</si>
  <si>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</si>
  <si>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</si>
  <si>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</si>
  <si>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</si>
  <si>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</si>
  <si>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</si>
  <si>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</si>
  <si>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</si>
  <si>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</si>
  <si>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</si>
  <si>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</si>
  <si>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</si>
  <si>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</si>
  <si>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</si>
  <si>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</si>
  <si>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</si>
  <si>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</si>
  <si>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</si>
  <si>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</si>
  <si>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</si>
  <si>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</si>
  <si>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</si>
  <si>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</si>
  <si>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</si>
  <si>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</si>
  <si>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</si>
  <si>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</si>
  <si>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</si>
  <si>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</si>
  <si>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</si>
  <si>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</si>
  <si>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</si>
  <si>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</si>
  <si>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</si>
  <si>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</si>
  <si>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</si>
  <si>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</si>
  <si>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</si>
  <si>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</si>
  <si>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</si>
  <si>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</si>
  <si>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</si>
  <si>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</si>
  <si>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</si>
  <si>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</si>
  <si>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</si>
  <si>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</si>
  <si>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</si>
  <si>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</si>
  <si>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</si>
  <si>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</si>
  <si>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</si>
  <si>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</si>
  <si>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</si>
  <si>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</si>
  <si>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</si>
  <si>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</si>
  <si>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</si>
  <si>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</si>
  <si>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</si>
  <si>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</si>
  <si>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</si>
  <si>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</si>
  <si>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</si>
  <si>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</si>
  <si>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</si>
  <si>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</si>
  <si>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</si>
  <si>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</si>
  <si>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</si>
  <si>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</si>
  <si>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</si>
  <si>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</si>
  <si>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</si>
  <si>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</si>
  <si>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</si>
  <si>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</si>
  <si>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</si>
  <si>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</si>
  <si>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</si>
  <si>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</si>
  <si>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</si>
  <si>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</si>
  <si>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</si>
  <si>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</si>
  <si>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</si>
  <si>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</si>
  <si>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</si>
  <si>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</si>
  <si>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</si>
  <si>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</si>
  <si>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</si>
  <si>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</si>
  <si>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</si>
  <si>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</si>
  <si>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</si>
  <si>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</si>
  <si>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</si>
  <si>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</si>
  <si>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</si>
  <si>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</si>
  <si>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</si>
  <si>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</si>
  <si>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</si>
  <si>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</si>
  <si>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</si>
  <si>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</si>
  <si>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</si>
  <si>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Manner-Suomi</t>
  </si>
  <si>
    <t>Kunta</t>
  </si>
  <si>
    <t>Nykytila perustuu kuntien osarahoittaman työmarkkinatuen tasoon vuonna 2019 (sarake D).</t>
  </si>
  <si>
    <t>Uudistuksen mukainen rahoitusvastuu olisi vuoden 2019 tasossa noin 700 milj. euroa (sarake E).</t>
  </si>
  <si>
    <t>Uudistuksen kustannusarvio perustuu työttömyysjaksojen kertymään vuonna 2019.</t>
  </si>
  <si>
    <t xml:space="preserve">Laajeneva rahoitusvastuu kompensoidaan kunnille valtionosuusjärjestelmän kautta. </t>
  </si>
  <si>
    <t>Alustavien laskelmien mukaan kuntien rahoitusvastuu kasvaa noin 347 milj. euroa.</t>
  </si>
  <si>
    <t xml:space="preserve">Kompensaatio on erillinen valtionosuuden lisäys, joka kohdennetaan kunnille 18-64-vuotiaiden suhteessa. </t>
  </si>
  <si>
    <t xml:space="preserve">Alajärvi                      </t>
  </si>
  <si>
    <t xml:space="preserve">Alavieska                     </t>
  </si>
  <si>
    <t xml:space="preserve">Alavus                        </t>
  </si>
  <si>
    <t xml:space="preserve">Asikkala                      </t>
  </si>
  <si>
    <t xml:space="preserve">Askola                        </t>
  </si>
  <si>
    <t xml:space="preserve">Aura                          </t>
  </si>
  <si>
    <t xml:space="preserve">Akaa                          </t>
  </si>
  <si>
    <t xml:space="preserve">Enonkoski                     </t>
  </si>
  <si>
    <t xml:space="preserve">Enontekiö                     </t>
  </si>
  <si>
    <t xml:space="preserve">Espoo                         </t>
  </si>
  <si>
    <t xml:space="preserve">Eura                          </t>
  </si>
  <si>
    <t xml:space="preserve">Eurajoki                      </t>
  </si>
  <si>
    <t xml:space="preserve">Evijärvi                      </t>
  </si>
  <si>
    <t xml:space="preserve">Forssa                        </t>
  </si>
  <si>
    <t xml:space="preserve">Haapajärvi                    </t>
  </si>
  <si>
    <t xml:space="preserve">Haapavesi                     </t>
  </si>
  <si>
    <t xml:space="preserve">Hailuoto                      </t>
  </si>
  <si>
    <t xml:space="preserve">Halsua                        </t>
  </si>
  <si>
    <t xml:space="preserve">Hamina                        </t>
  </si>
  <si>
    <t xml:space="preserve">Hankasalmi                    </t>
  </si>
  <si>
    <t xml:space="preserve">Hanko                         </t>
  </si>
  <si>
    <t xml:space="preserve">Harjavalta                    </t>
  </si>
  <si>
    <t xml:space="preserve">Hartola                       </t>
  </si>
  <si>
    <t xml:space="preserve">Hattula                       </t>
  </si>
  <si>
    <t xml:space="preserve">Hausjärvi                     </t>
  </si>
  <si>
    <t xml:space="preserve">Heinävesi                     </t>
  </si>
  <si>
    <t xml:space="preserve">Helsinki                      </t>
  </si>
  <si>
    <t xml:space="preserve">Vantaa                        </t>
  </si>
  <si>
    <t xml:space="preserve">Hirvensalmi                   </t>
  </si>
  <si>
    <t xml:space="preserve">Hollola                       </t>
  </si>
  <si>
    <t xml:space="preserve">Huittinen                     </t>
  </si>
  <si>
    <t xml:space="preserve">Humppila                      </t>
  </si>
  <si>
    <t xml:space="preserve">Hyrynsalmi                    </t>
  </si>
  <si>
    <t xml:space="preserve">Hyvinkää                      </t>
  </si>
  <si>
    <t xml:space="preserve">Hämeenkyrö                    </t>
  </si>
  <si>
    <t xml:space="preserve">Hämeenlinna                   </t>
  </si>
  <si>
    <t xml:space="preserve">Heinola                       </t>
  </si>
  <si>
    <t xml:space="preserve">Ii                            </t>
  </si>
  <si>
    <t xml:space="preserve">Iisalmi                       </t>
  </si>
  <si>
    <t xml:space="preserve">Iitti                         </t>
  </si>
  <si>
    <t xml:space="preserve">Ikaalinen                     </t>
  </si>
  <si>
    <t xml:space="preserve">Ilmajoki                      </t>
  </si>
  <si>
    <t xml:space="preserve">Ilomantsi                     </t>
  </si>
  <si>
    <t xml:space="preserve">Inari                         </t>
  </si>
  <si>
    <t xml:space="preserve">Inkoo                         </t>
  </si>
  <si>
    <t xml:space="preserve">Isojoki                       </t>
  </si>
  <si>
    <t xml:space="preserve">Isokyrö                       </t>
  </si>
  <si>
    <t xml:space="preserve">Imatra                        </t>
  </si>
  <si>
    <t xml:space="preserve">Janakkala                     </t>
  </si>
  <si>
    <t xml:space="preserve">Joensuu                       </t>
  </si>
  <si>
    <t xml:space="preserve">Jokioinen                     </t>
  </si>
  <si>
    <t xml:space="preserve">Joroinen                      </t>
  </si>
  <si>
    <t xml:space="preserve">Joutsa                        </t>
  </si>
  <si>
    <t xml:space="preserve">Juuka                         </t>
  </si>
  <si>
    <t xml:space="preserve">Juupajoki                     </t>
  </si>
  <si>
    <t xml:space="preserve">Juva                          </t>
  </si>
  <si>
    <t xml:space="preserve">Jyväskylä                     </t>
  </si>
  <si>
    <t xml:space="preserve">Jämijärvi                     </t>
  </si>
  <si>
    <t xml:space="preserve">Jämsä                         </t>
  </si>
  <si>
    <t xml:space="preserve">Järvenpää                     </t>
  </si>
  <si>
    <t xml:space="preserve">Kaarina                       </t>
  </si>
  <si>
    <t xml:space="preserve">Kaavi                         </t>
  </si>
  <si>
    <t xml:space="preserve">Kajaani                       </t>
  </si>
  <si>
    <t xml:space="preserve">Kalajoki                      </t>
  </si>
  <si>
    <t xml:space="preserve">Kangasala                     </t>
  </si>
  <si>
    <t xml:space="preserve">Kangasniemi                   </t>
  </si>
  <si>
    <t xml:space="preserve">Kankaanpää                    </t>
  </si>
  <si>
    <t xml:space="preserve">Kannonkoski                   </t>
  </si>
  <si>
    <t xml:space="preserve">Kannus                        </t>
  </si>
  <si>
    <t xml:space="preserve">Karijoki                      </t>
  </si>
  <si>
    <t xml:space="preserve">Karkkila                      </t>
  </si>
  <si>
    <t xml:space="preserve">Karstula                      </t>
  </si>
  <si>
    <t xml:space="preserve">Karvia                        </t>
  </si>
  <si>
    <t xml:space="preserve">Kaskinen                      </t>
  </si>
  <si>
    <t xml:space="preserve">Kauhajoki                     </t>
  </si>
  <si>
    <t xml:space="preserve">Kauhava                       </t>
  </si>
  <si>
    <t xml:space="preserve">Kauniainen                    </t>
  </si>
  <si>
    <t xml:space="preserve">Kaustinen                     </t>
  </si>
  <si>
    <t xml:space="preserve">Keitele                       </t>
  </si>
  <si>
    <t xml:space="preserve">Kemi                          </t>
  </si>
  <si>
    <t xml:space="preserve">Keminmaa                      </t>
  </si>
  <si>
    <t xml:space="preserve">Kempele                       </t>
  </si>
  <si>
    <t xml:space="preserve">Kerava                        </t>
  </si>
  <si>
    <t xml:space="preserve">Keuruu                        </t>
  </si>
  <si>
    <t xml:space="preserve">Kihniö                        </t>
  </si>
  <si>
    <t xml:space="preserve">Kinnula                       </t>
  </si>
  <si>
    <t xml:space="preserve">Kirkkonummi                   </t>
  </si>
  <si>
    <t xml:space="preserve">Kitee                         </t>
  </si>
  <si>
    <t xml:space="preserve">Kittilä                       </t>
  </si>
  <si>
    <t xml:space="preserve">Kiuruvesi                     </t>
  </si>
  <si>
    <t xml:space="preserve">Kivijärvi                     </t>
  </si>
  <si>
    <t xml:space="preserve">Kokemäki                      </t>
  </si>
  <si>
    <t xml:space="preserve">Kokkola                       </t>
  </si>
  <si>
    <t xml:space="preserve">Kolari                        </t>
  </si>
  <si>
    <t xml:space="preserve">Konnevesi                     </t>
  </si>
  <si>
    <t xml:space="preserve">Kontiolahti                   </t>
  </si>
  <si>
    <t xml:space="preserve">Korsnäs                       </t>
  </si>
  <si>
    <t xml:space="preserve">Koski Tl                      </t>
  </si>
  <si>
    <t xml:space="preserve">Kotka                         </t>
  </si>
  <si>
    <t xml:space="preserve">Kouvola                       </t>
  </si>
  <si>
    <t xml:space="preserve">Kristiinankaupunki            </t>
  </si>
  <si>
    <t xml:space="preserve">Kruunupyy                     </t>
  </si>
  <si>
    <t xml:space="preserve">Kuhmo                         </t>
  </si>
  <si>
    <t xml:space="preserve">Kuhmoinen                     </t>
  </si>
  <si>
    <t xml:space="preserve">Kuopio                        </t>
  </si>
  <si>
    <t xml:space="preserve">Kuortane                      </t>
  </si>
  <si>
    <t xml:space="preserve">Kurikka                       </t>
  </si>
  <si>
    <t xml:space="preserve">Kustavi                       </t>
  </si>
  <si>
    <t xml:space="preserve">Kuusamo                       </t>
  </si>
  <si>
    <t xml:space="preserve">Outokumpu                     </t>
  </si>
  <si>
    <t xml:space="preserve">Kyyjärvi                      </t>
  </si>
  <si>
    <t xml:space="preserve">Kärkölä                       </t>
  </si>
  <si>
    <t xml:space="preserve">Kärsämäki                     </t>
  </si>
  <si>
    <t xml:space="preserve">Kemijärvi                     </t>
  </si>
  <si>
    <t xml:space="preserve">Kemiönsaari                   </t>
  </si>
  <si>
    <t xml:space="preserve">Lahti                         </t>
  </si>
  <si>
    <t xml:space="preserve">Laihia                        </t>
  </si>
  <si>
    <t xml:space="preserve">Laitila                       </t>
  </si>
  <si>
    <t xml:space="preserve">Lapinlahti                    </t>
  </si>
  <si>
    <t xml:space="preserve">Lappajärvi                    </t>
  </si>
  <si>
    <t xml:space="preserve">Lappeenranta                  </t>
  </si>
  <si>
    <t xml:space="preserve">Lapinjärvi                    </t>
  </si>
  <si>
    <t xml:space="preserve">Lapua                         </t>
  </si>
  <si>
    <t xml:space="preserve">Laukaa                        </t>
  </si>
  <si>
    <t xml:space="preserve">Lemi                          </t>
  </si>
  <si>
    <t xml:space="preserve">Lempäälä                      </t>
  </si>
  <si>
    <t xml:space="preserve">Leppävirta                    </t>
  </si>
  <si>
    <t xml:space="preserve">Lestijärvi                    </t>
  </si>
  <si>
    <t xml:space="preserve">Lieksa                        </t>
  </si>
  <si>
    <t xml:space="preserve">Lieto                         </t>
  </si>
  <si>
    <t xml:space="preserve">Liminka                       </t>
  </si>
  <si>
    <t xml:space="preserve">Liperi                        </t>
  </si>
  <si>
    <t xml:space="preserve">Loimaa                        </t>
  </si>
  <si>
    <t xml:space="preserve">Loppi                         </t>
  </si>
  <si>
    <t xml:space="preserve">Loviisa                       </t>
  </si>
  <si>
    <t xml:space="preserve">Luhanka                       </t>
  </si>
  <si>
    <t xml:space="preserve">Lumijoki                      </t>
  </si>
  <si>
    <t xml:space="preserve">Luoto                         </t>
  </si>
  <si>
    <t xml:space="preserve">Luumäki                       </t>
  </si>
  <si>
    <t xml:space="preserve">Lohja                         </t>
  </si>
  <si>
    <t xml:space="preserve">Parainen                      </t>
  </si>
  <si>
    <t xml:space="preserve">Maalahti                      </t>
  </si>
  <si>
    <t xml:space="preserve">Marttila                      </t>
  </si>
  <si>
    <t xml:space="preserve">Masku                         </t>
  </si>
  <si>
    <t xml:space="preserve">Merijärvi                     </t>
  </si>
  <si>
    <t xml:space="preserve">Merikarvia                    </t>
  </si>
  <si>
    <t xml:space="preserve">Miehikkälä                    </t>
  </si>
  <si>
    <t xml:space="preserve">Mikkeli                       </t>
  </si>
  <si>
    <t xml:space="preserve">Muhos                         </t>
  </si>
  <si>
    <t xml:space="preserve">Multia                        </t>
  </si>
  <si>
    <t xml:space="preserve">Muonio                        </t>
  </si>
  <si>
    <t xml:space="preserve">Mustasaari                    </t>
  </si>
  <si>
    <t xml:space="preserve">Muurame                       </t>
  </si>
  <si>
    <t xml:space="preserve">Mynämäki                      </t>
  </si>
  <si>
    <t xml:space="preserve">Myrskylä                      </t>
  </si>
  <si>
    <t xml:space="preserve">Mäntsälä                      </t>
  </si>
  <si>
    <t xml:space="preserve">Mäntyharju                    </t>
  </si>
  <si>
    <t xml:space="preserve">Mänttä-Vilppula               </t>
  </si>
  <si>
    <t xml:space="preserve">Naantali                      </t>
  </si>
  <si>
    <t xml:space="preserve">Nakkila                       </t>
  </si>
  <si>
    <t xml:space="preserve">Nivala                        </t>
  </si>
  <si>
    <t xml:space="preserve">Nokia                         </t>
  </si>
  <si>
    <t xml:space="preserve">Nousiainen                    </t>
  </si>
  <si>
    <t xml:space="preserve">Nurmes                        </t>
  </si>
  <si>
    <t xml:space="preserve">Nurmijärvi                    </t>
  </si>
  <si>
    <t xml:space="preserve">Närpiö                        </t>
  </si>
  <si>
    <t xml:space="preserve">Orimattila                    </t>
  </si>
  <si>
    <t xml:space="preserve">Oripää                        </t>
  </si>
  <si>
    <t xml:space="preserve">Orivesi                       </t>
  </si>
  <si>
    <t xml:space="preserve">Oulainen                      </t>
  </si>
  <si>
    <t xml:space="preserve">Oulu                          </t>
  </si>
  <si>
    <t xml:space="preserve">Padasjoki                     </t>
  </si>
  <si>
    <t xml:space="preserve">Paimio                        </t>
  </si>
  <si>
    <t xml:space="preserve">Paltamo                       </t>
  </si>
  <si>
    <t xml:space="preserve">Parikkala                     </t>
  </si>
  <si>
    <t xml:space="preserve">Parkano                       </t>
  </si>
  <si>
    <t xml:space="preserve">Pelkosenniemi                 </t>
  </si>
  <si>
    <t xml:space="preserve">Perho                         </t>
  </si>
  <si>
    <t xml:space="preserve">Pertunmaa                     </t>
  </si>
  <si>
    <t xml:space="preserve">Petäjävesi                    </t>
  </si>
  <si>
    <t xml:space="preserve">Pieksämäki                    </t>
  </si>
  <si>
    <t xml:space="preserve">Pielavesi                     </t>
  </si>
  <si>
    <t xml:space="preserve">Pietarsaari                   </t>
  </si>
  <si>
    <t xml:space="preserve">Pedersören kunta              </t>
  </si>
  <si>
    <t xml:space="preserve">Pihtipudas                    </t>
  </si>
  <si>
    <t xml:space="preserve">Pirkkala                      </t>
  </si>
  <si>
    <t xml:space="preserve">Polvijärvi                    </t>
  </si>
  <si>
    <t xml:space="preserve">Pomarkku                      </t>
  </si>
  <si>
    <t xml:space="preserve">Pori                          </t>
  </si>
  <si>
    <t xml:space="preserve">Pornainen                     </t>
  </si>
  <si>
    <t xml:space="preserve">Posio                         </t>
  </si>
  <si>
    <t xml:space="preserve">Pudasjärvi                    </t>
  </si>
  <si>
    <t xml:space="preserve">Pukkila                       </t>
  </si>
  <si>
    <t xml:space="preserve">Punkalaidun                   </t>
  </si>
  <si>
    <t xml:space="preserve">Puolanka                      </t>
  </si>
  <si>
    <t xml:space="preserve">Puumala                       </t>
  </si>
  <si>
    <t xml:space="preserve">Pyhtää                        </t>
  </si>
  <si>
    <t xml:space="preserve">Pyhäjoki                      </t>
  </si>
  <si>
    <t xml:space="preserve">Pyhäjärvi                     </t>
  </si>
  <si>
    <t xml:space="preserve">Pyhäntä                       </t>
  </si>
  <si>
    <t xml:space="preserve">Pyhäranta                     </t>
  </si>
  <si>
    <t xml:space="preserve">Pälkäne                       </t>
  </si>
  <si>
    <t xml:space="preserve">Pöytyä                        </t>
  </si>
  <si>
    <t xml:space="preserve">Porvoo                        </t>
  </si>
  <si>
    <t xml:space="preserve">Raahe                         </t>
  </si>
  <si>
    <t xml:space="preserve">Raisio                        </t>
  </si>
  <si>
    <t xml:space="preserve">Rantasalmi                    </t>
  </si>
  <si>
    <t xml:space="preserve">Ranua                         </t>
  </si>
  <si>
    <t xml:space="preserve">Rauma                         </t>
  </si>
  <si>
    <t xml:space="preserve">Rautalampi                    </t>
  </si>
  <si>
    <t xml:space="preserve">Rautavaara                    </t>
  </si>
  <si>
    <t xml:space="preserve">Rautjärvi                     </t>
  </si>
  <si>
    <t xml:space="preserve">Reisjärvi                     </t>
  </si>
  <si>
    <t xml:space="preserve">Riihimäki                     </t>
  </si>
  <si>
    <t xml:space="preserve">Ristijärvi                    </t>
  </si>
  <si>
    <t xml:space="preserve">Rovaniemi                     </t>
  </si>
  <si>
    <t xml:space="preserve">Ruokolahti                    </t>
  </si>
  <si>
    <t xml:space="preserve">Ruovesi                       </t>
  </si>
  <si>
    <t xml:space="preserve">Rusko                         </t>
  </si>
  <si>
    <t xml:space="preserve">Rääkkylä                      </t>
  </si>
  <si>
    <t xml:space="preserve">Raasepori                     </t>
  </si>
  <si>
    <t xml:space="preserve">Saarijärvi                    </t>
  </si>
  <si>
    <t xml:space="preserve">Salla                         </t>
  </si>
  <si>
    <t xml:space="preserve">Salo                          </t>
  </si>
  <si>
    <t xml:space="preserve">Sauvo                         </t>
  </si>
  <si>
    <t xml:space="preserve">Savitaipale                   </t>
  </si>
  <si>
    <t xml:space="preserve">Savonlinna                    </t>
  </si>
  <si>
    <t xml:space="preserve">Savukoski                     </t>
  </si>
  <si>
    <t xml:space="preserve">Seinäjoki                     </t>
  </si>
  <si>
    <t xml:space="preserve">Sievi                         </t>
  </si>
  <si>
    <t xml:space="preserve">Siikainen                     </t>
  </si>
  <si>
    <t xml:space="preserve">Siikajoki                     </t>
  </si>
  <si>
    <t xml:space="preserve">Siilinjärvi                   </t>
  </si>
  <si>
    <t xml:space="preserve">Simo                          </t>
  </si>
  <si>
    <t xml:space="preserve">Sipoo                         </t>
  </si>
  <si>
    <t xml:space="preserve">Siuntio                       </t>
  </si>
  <si>
    <t xml:space="preserve">Sodankylä                     </t>
  </si>
  <si>
    <t xml:space="preserve">Soini                         </t>
  </si>
  <si>
    <t xml:space="preserve">Somero                        </t>
  </si>
  <si>
    <t xml:space="preserve">Sonkajärvi                    </t>
  </si>
  <si>
    <t xml:space="preserve">Sotkamo                       </t>
  </si>
  <si>
    <t xml:space="preserve">Sulkava                       </t>
  </si>
  <si>
    <t xml:space="preserve">Suomussalmi                   </t>
  </si>
  <si>
    <t xml:space="preserve">Suonenjoki                    </t>
  </si>
  <si>
    <t xml:space="preserve">Sysmä                         </t>
  </si>
  <si>
    <t xml:space="preserve">Säkylä                        </t>
  </si>
  <si>
    <t xml:space="preserve">Vaala                         </t>
  </si>
  <si>
    <t xml:space="preserve">Sastamala                     </t>
  </si>
  <si>
    <t xml:space="preserve">Siikalatva                    </t>
  </si>
  <si>
    <t xml:space="preserve">Taipalsaari                   </t>
  </si>
  <si>
    <t xml:space="preserve">Taivalkoski                   </t>
  </si>
  <si>
    <t xml:space="preserve">Taivassalo                    </t>
  </si>
  <si>
    <t xml:space="preserve">Tammela                       </t>
  </si>
  <si>
    <t xml:space="preserve">Tampere                       </t>
  </si>
  <si>
    <t xml:space="preserve">Tervo                         </t>
  </si>
  <si>
    <t xml:space="preserve">Tervola                       </t>
  </si>
  <si>
    <t xml:space="preserve">Teuva                         </t>
  </si>
  <si>
    <t xml:space="preserve">Tohmajärvi                    </t>
  </si>
  <si>
    <t xml:space="preserve">Toholampi                     </t>
  </si>
  <si>
    <t xml:space="preserve">Toivakka                      </t>
  </si>
  <si>
    <t xml:space="preserve">Tornio                        </t>
  </si>
  <si>
    <t xml:space="preserve">Turku                         </t>
  </si>
  <si>
    <t xml:space="preserve">Pello                         </t>
  </si>
  <si>
    <t xml:space="preserve">Tuusniemi                     </t>
  </si>
  <si>
    <t xml:space="preserve">Tuusula                       </t>
  </si>
  <si>
    <t xml:space="preserve">Tyrnävä                       </t>
  </si>
  <si>
    <t xml:space="preserve">Ulvila                        </t>
  </si>
  <si>
    <t xml:space="preserve">Urjala                        </t>
  </si>
  <si>
    <t xml:space="preserve">Utajärvi                      </t>
  </si>
  <si>
    <t xml:space="preserve">Utsjoki                       </t>
  </si>
  <si>
    <t xml:space="preserve">Uurainen                      </t>
  </si>
  <si>
    <t xml:space="preserve">Uusikaarlepyy                 </t>
  </si>
  <si>
    <t xml:space="preserve">Uusikaupunki                  </t>
  </si>
  <si>
    <t xml:space="preserve">Vaasa                         </t>
  </si>
  <si>
    <t xml:space="preserve">Valkeakoski                   </t>
  </si>
  <si>
    <t xml:space="preserve">Varkaus                       </t>
  </si>
  <si>
    <t xml:space="preserve">Vehmaa                        </t>
  </si>
  <si>
    <t xml:space="preserve">Vesanto                       </t>
  </si>
  <si>
    <t xml:space="preserve">Vesilahti                     </t>
  </si>
  <si>
    <t xml:space="preserve">Veteli                        </t>
  </si>
  <si>
    <t xml:space="preserve">Vieremä                       </t>
  </si>
  <si>
    <t xml:space="preserve">Vihti                         </t>
  </si>
  <si>
    <t xml:space="preserve">Viitasaari                    </t>
  </si>
  <si>
    <t xml:space="preserve">Vimpeli                       </t>
  </si>
  <si>
    <t xml:space="preserve">Virolahti                     </t>
  </si>
  <si>
    <t xml:space="preserve">Virrat                        </t>
  </si>
  <si>
    <t xml:space="preserve">Vöyri                         </t>
  </si>
  <si>
    <t xml:space="preserve">Ylitornio                     </t>
  </si>
  <si>
    <t xml:space="preserve">Ylivieska                     </t>
  </si>
  <si>
    <t xml:space="preserve">Ylöjärvi                      </t>
  </si>
  <si>
    <t xml:space="preserve">Ypäjä                         </t>
  </si>
  <si>
    <t xml:space="preserve">Ähtäri                        </t>
  </si>
  <si>
    <t xml:space="preserve">Äänekoski                     </t>
  </si>
  <si>
    <t>18-64 vuotiaat</t>
  </si>
  <si>
    <t>Kunnan osuus ikäryhmästä</t>
  </si>
  <si>
    <t>Kompensaatio, €</t>
  </si>
  <si>
    <t>Kompensaatio, €/as</t>
  </si>
  <si>
    <t>Yhteenveto</t>
  </si>
  <si>
    <t xml:space="preserve">Välilehdellä kuvataan työttömyysturvan rahoitusvastuun siirron yhteisvaikutus kunnan talouteen. </t>
  </si>
  <si>
    <t xml:space="preserve">Muutos kunnan talouden tasapainoon rajataan uudistuksen voimaantulovaiheessa nollaan järjestelmätasauksella. </t>
  </si>
  <si>
    <t>Kuntakompensaatio, €</t>
  </si>
  <si>
    <t>Kuntakompensaatio, €/as</t>
  </si>
  <si>
    <t xml:space="preserve">Uudistuksen myötä kuntien osuus työttömyysturvan rahoituksesta kasvaa noin 325 milj. euroa vuoden 2019 etuustasossa (sarake F) ja noin 347 milj. euroa vuoden 2022 etuustasossa (sarake G). </t>
  </si>
  <si>
    <t>Asukasluku 31.12.2019</t>
  </si>
  <si>
    <t>Nykytila (2019), €</t>
  </si>
  <si>
    <t>Uudistus (2019), €</t>
  </si>
  <si>
    <t>Muutos (2019), €</t>
  </si>
  <si>
    <t>Muutos vuoden 2022 tasossa, €</t>
  </si>
  <si>
    <t>Muutos vuoden 2022 tasossa, €/asukas</t>
  </si>
  <si>
    <t>Muutos työttömyysturvan rahoitusvastuussa, €</t>
  </si>
  <si>
    <t>Muutos työttömyysturvan rahoitusvastuussa, €/as</t>
  </si>
  <si>
    <t>Järjestelmämuutoksen tasaus, €</t>
  </si>
  <si>
    <t>Järjestelmämuutoksen tasaus, €/as</t>
  </si>
  <si>
    <t xml:space="preserve">Kunnat osallistuvat työttömyysetuuden perusosan suuruisen osan rahoitukseen nykyistä varhaisemmassa vaiheessa. </t>
  </si>
  <si>
    <t>Kuntien rahoitusvastuu laajenee työmarkkinatuen lisäksi myös ansio- ja peruspäivärahaan.</t>
  </si>
  <si>
    <t xml:space="preserve">Välilehdellä kuvataan työttömyysturvan rahoitusvastuun kehittyminen nykytilasta uudistuksen jälkeiseen malliin. </t>
  </si>
  <si>
    <t>Yleistä</t>
  </si>
  <si>
    <t xml:space="preserve">Välilehdellä tarkastellaan uudistuksen vaikutuksia kuntakokoryhmittäin sekä hyvinvointialueittain. </t>
  </si>
  <si>
    <t>Kuntakoko</t>
  </si>
  <si>
    <t>Yli 100 000 as.</t>
  </si>
  <si>
    <t>40 001-100 000 as.</t>
  </si>
  <si>
    <t>20 001-40 000 as.</t>
  </si>
  <si>
    <t>10 001-20 000 as.</t>
  </si>
  <si>
    <t>5 001-10 000 as.</t>
  </si>
  <si>
    <t>2 000-5 000 as.</t>
  </si>
  <si>
    <t>Alle 2 000 as.</t>
  </si>
  <si>
    <t>Yhteensä</t>
  </si>
  <si>
    <t>Kuntien rahoitusvastuu nykytilassa</t>
  </si>
  <si>
    <t>Uudistuksen mukainen rahoitusvastuu</t>
  </si>
  <si>
    <t>Muutos rahoitusvastuussa</t>
  </si>
  <si>
    <t>Nettovaikutus</t>
  </si>
  <si>
    <t>Kompensaatio</t>
  </si>
  <si>
    <t>Kuntaryhmittäiset tarkastelut, €/asukas</t>
  </si>
  <si>
    <t>Hyvinvointialue</t>
  </si>
  <si>
    <t>Vantaa+Kerava</t>
  </si>
  <si>
    <t>Länsi-Uusimaa</t>
  </si>
  <si>
    <t>Itä-Uusimaa</t>
  </si>
  <si>
    <t>Keski-Uusimaa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</si>
  <si>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</si>
  <si>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</si>
  <si>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</si>
  <si>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</si>
  <si>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</si>
  <si>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</si>
  <si>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</si>
  <si>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</si>
  <si>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</si>
  <si>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</si>
  <si>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</si>
  <si>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</si>
  <si>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</si>
  <si>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</si>
  <si>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</si>
  <si>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</si>
  <si>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</si>
  <si>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Kuntaminimi</t>
  </si>
  <si>
    <t>Kuntamaksimi</t>
  </si>
  <si>
    <t>Uudistuksen nettovaikutus (kompensaatio - kustannus), €</t>
  </si>
  <si>
    <t>Uudistuksen nettovaikutus (kompensaatio - kustannus), €/asukas</t>
  </si>
  <si>
    <t>Välilehdellä kuvataan työttömyysturvan rahoitusvastuun siirron kokonaisvaikutus kuntien rahoituksen tasapainoon.</t>
  </si>
  <si>
    <t>Kuntaryhmittäiset tarkastelut</t>
  </si>
  <si>
    <t>Tarkastelu ei sisällä järjestelmätasausta.</t>
  </si>
  <si>
    <t>HUOM! Laskelmat ovat alustavia ja ne tulevat päivittymään useaan kertaan valmistelun edetessä.</t>
  </si>
  <si>
    <t xml:space="preserve">Välilehdellä kuvataan kompensaation muodostuminen ja kuntakohtainen kohdentuminen. </t>
  </si>
  <si>
    <t>VM/KAO/6.5.2022</t>
  </si>
  <si>
    <t>Kompensaation taso vastaa kunnille siirtyvän rahoitusvastuun kokonaiskustannusta uudistuksen poikkileikkaustilanteessa, eikä sitä tarkisteta jälkikäteen.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</si>
</sst>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[Red]\-#,##0\ "/>
    <numFmt numFmtId="166" formatCode="#,##0.0000_ ;[Red]\-#,##0.0000\ "/>
    <numFmt numFmtId="167" formatCode="0.0000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Narrow"/>
      <family val="2"/>
      <scheme val="maj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2" fillId="0" borderId="0" xfId="3"/>
    <xf numFmtId="9" fontId="0" fillId="0" borderId="0" xfId="2" applyFont="1"/>
    <xf numFmtId="0" fontId="3" fillId="0" borderId="0" xfId="4"/>
    <xf numFmtId="0" fontId="3" fillId="0" borderId="0" xfId="4" applyBorder="1"/>
    <xf numFmtId="0" fontId="0" fillId="0" borderId="0" xfId="0" applyNumberFormat="1"/>
    <xf numFmtId="165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165" fontId="0" fillId="0" borderId="0" xfId="0" applyNumberFormat="1" applyFont="1" applyBorder="1"/>
    <xf numFmtId="165" fontId="5" fillId="0" borderId="0" xfId="0" applyNumberFormat="1" applyFont="1"/>
    <xf numFmtId="0" fontId="5" fillId="0" borderId="0" xfId="0" applyFont="1" applyBorder="1"/>
    <xf numFmtId="165" fontId="5" fillId="0" borderId="0" xfId="0" applyNumberFormat="1" applyFont="1" applyBorder="1"/>
    <xf numFmtId="166" fontId="0" fillId="0" borderId="0" xfId="0" applyNumberFormat="1"/>
    <xf numFmtId="167" fontId="0" fillId="0" borderId="0" xfId="0" applyNumberFormat="1"/>
    <xf numFmtId="0" fontId="6" fillId="0" borderId="0" xfId="0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5" fillId="3" borderId="0" xfId="0" applyNumberFormat="1" applyFont="1" applyFill="1" applyBorder="1"/>
    <xf numFmtId="165" fontId="5" fillId="0" borderId="0" xfId="0" applyNumberFormat="1" applyFont="1" applyFill="1" applyBorder="1"/>
    <xf numFmtId="0" fontId="0" fillId="0" borderId="0" xfId="0" applyFill="1"/>
    <xf numFmtId="1" fontId="0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/>
    <xf numFmtId="165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</cellXfs>
  <cellStyles count="5">
    <cellStyle name="Erotin 2" xfId="1"/>
    <cellStyle name="Normaali" xfId="0" builtinId="0"/>
    <cellStyle name="Otsikko" xfId="3" builtinId="15"/>
    <cellStyle name="Otsikko 4" xfId="4" builtinId="19"/>
    <cellStyle name="Prosenttia" xfId="2" builtinId="5"/>
  </cellStyles>
  <dxfs count="38"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alignment horizontal="center" vertical="center" textRotation="0" wrapText="1" indent="0" justifyLastLine="0" shrinkToFit="0" readingOrder="0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numFmt numFmtId="165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  <fill>
        <patternFill patternType="solid">
          <fgColor indexed="64"/>
          <bgColor theme="3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165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6" name="Taulukko6" displayName="Taulukko6" ref="A5:K299" totalsRowShown="0" headerRowDxfId="37">
  <autoFilter ref="A5:K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nro" dataDxfId="36"/>
    <tableColumn id="2" name="Kunta" dataDxfId="35"/>
    <tableColumn id="3" name="Asukasluku 31.12.2019" dataDxfId="34"/>
    <tableColumn id="4" name="Muutos työttömyysturvan rahoitusvastuussa, €" dataDxfId="33"/>
    <tableColumn id="5" name="Muutos työttömyysturvan rahoitusvastuussa, €/as" dataDxfId="32">
      <calculatedColumnFormula>D6/C6</calculatedColumnFormula>
    </tableColumn>
    <tableColumn id="6" name="Kuntakompensaatio, €" dataDxfId="31"/>
    <tableColumn id="7" name="Kuntakompensaatio, €/as" dataDxfId="30">
      <calculatedColumnFormula>F6/C6</calculatedColumnFormula>
    </tableColumn>
    <tableColumn id="8" name="Uudistuksen nettovaikutus (kompensaatio - kustannus), €" dataDxfId="29">
      <calculatedColumnFormula>F6-D6</calculatedColumnFormula>
    </tableColumn>
    <tableColumn id="9" name="Uudistuksen nettovaikutus (kompensaatio - kustannus), €/asukas" dataDxfId="28">
      <calculatedColumnFormula>G6-E6</calculatedColumnFormula>
    </tableColumn>
    <tableColumn id="10" name="Järjestelmämuutoksen tasaus, €" dataDxfId="27">
      <calculatedColumnFormula>H6*-1</calculatedColumnFormula>
    </tableColumn>
    <tableColumn id="11" name="Järjestelmämuutoksen tasaus, €/as" dataDxfId="26">
      <calculatedColumnFormula>J6/C6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id="1" name="Taulukko1" displayName="Taulukko1" ref="N1:O7" totalsRowShown="0">
  <autoFilter ref="N1:O7">
    <filterColumn colId="0" hiddenButton="1"/>
    <filterColumn colId="1" hiddenButton="1"/>
  </autoFilter>
  <tableColumns count="2">
    <tableColumn id="1" name="päiviä"/>
    <tableColumn id="2" name="rahoitusvastuu" dataDxfId="25" dataCellStyle="Prosenttia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id="2" name="Taulukko2" displayName="Taulukko2" ref="A9:H303" totalsRowShown="0" headerRowDxfId="24">
  <autoFilter ref="A9:H30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nro"/>
    <tableColumn id="2" name="Kunta"/>
    <tableColumn id="3" name="Asukasluku 31.12.2019" dataDxfId="23"/>
    <tableColumn id="4" name="Nykytila (2019), €" dataDxfId="22"/>
    <tableColumn id="5" name="Uudistus (2019), €" dataDxfId="21"/>
    <tableColumn id="6" name="Muutos (2019), €" dataDxfId="20"/>
    <tableColumn id="7" name="Muutos vuoden 2022 tasossa, €" dataDxfId="19"/>
    <tableColumn id="8" name="Muutos vuoden 2022 tasossa, €/asukas" dataDxfId="18">
      <calculatedColumnFormula>Taulukko2[[#This Row],[Muutos vuoden 2022 tasossa, €]]/Taulukko2[[#This Row],[Asukasluku 31.12.2019]]</calculatedColumnFormula>
    </tableColumn>
  </tableColumns>
  <tableStyleInfo name="TableStyleLight9" showFirstColumn="0" showLastColumn="0" showRowStripes="0" showColumnStripes="0"/>
</table>
</file>

<file path=xl/tables/table4.xml><?xml version="1.0" encoding="utf-8"?>
<table xmlns="http://schemas.openxmlformats.org/spreadsheetml/2006/main" id="3" name="Taulukko3" displayName="Taulukko3" ref="A7:G301" totalsRowShown="0" headerRowDxfId="17">
  <autoFilter ref="A7:G30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ro"/>
    <tableColumn id="2" name="Kunta"/>
    <tableColumn id="3" name="Asukasluku 31.12.2019" dataDxfId="16"/>
    <tableColumn id="4" name="18-64 vuotiaat" dataDxfId="15"/>
    <tableColumn id="5" name="Kunnan osuus ikäryhmästä" dataDxfId="14"/>
    <tableColumn id="6" name="Kompensaatio, €" dataDxfId="13"/>
    <tableColumn id="7" name="Kompensaatio, €/as" dataDxfId="12"/>
  </tableColumns>
  <tableStyleInfo name="TableStyleLight9" showFirstColumn="0" showLastColumn="0" showRowStripes="0" showColumnStripes="0"/>
</table>
</file>

<file path=xl/tables/table5.xml><?xml version="1.0" encoding="utf-8"?>
<table xmlns="http://schemas.openxmlformats.org/spreadsheetml/2006/main" id="4" name="Taulukko4" displayName="Taulukko4" ref="A5:F15" totalsRowShown="0" headerRowDxfId="11">
  <autoFilter ref="A5:F1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untakoko"/>
    <tableColumn id="2" name="Kuntien rahoitusvastuu nykytilassa" dataDxfId="10"/>
    <tableColumn id="3" name="Uudistuksen mukainen rahoitusvastuu" dataDxfId="9"/>
    <tableColumn id="4" name="Muutos rahoitusvastuussa" dataDxfId="8"/>
    <tableColumn id="5" name="Kompensaatio" dataDxfId="7"/>
    <tableColumn id="6" name="Nettovaikutus" dataDxfId="6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id="5" name="Taulukko5" displayName="Taulukko5" ref="A17:F42" totalsRowShown="0" headerRowDxfId="5">
  <autoFilter ref="A17:F4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Hyvinvointialue"/>
    <tableColumn id="2" name="Kuntien rahoitusvastuu nykytilassa" dataDxfId="4"/>
    <tableColumn id="3" name="Uudistuksen mukainen rahoitusvastuu" dataDxfId="3"/>
    <tableColumn id="4" name="Muutos rahoitusvastuussa" dataDxfId="2"/>
    <tableColumn id="5" name="Kompensaatio" dataDxfId="1"/>
    <tableColumn id="6" name="Nettovaikutus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/>
  </sheetViews>
  <sheetFormatPr defaultRowHeight="14" x14ac:dyDescent="0.3"/>
  <cols>
    <col min="1" max="1" width="98.83203125" bestFit="1" customWidth="1"/>
    <col min="2" max="2" width="13.33203125" customWidth="1"/>
  </cols>
  <sheetData>
    <row r="1" spans="1:3" ht="22.5" x14ac:dyDescent="0.45">
      <c r="A1" s="2" t="s">
        <v>14</v>
      </c>
      <c r="C1" s="6"/>
    </row>
    <row r="2" spans="1:3" x14ac:dyDescent="0.3">
      <c r="A2" s="1" t="s">
        <v>681</v>
      </c>
      <c r="C2" s="6"/>
    </row>
    <row r="3" spans="1:3" x14ac:dyDescent="0.3">
      <c r="A3" s="1"/>
      <c r="C3" s="6"/>
    </row>
    <row r="4" spans="1:3" x14ac:dyDescent="0.3">
      <c r="A4" s="4" t="s">
        <v>633</v>
      </c>
    </row>
    <row r="5" spans="1:3" x14ac:dyDescent="0.3">
      <c r="A5" t="s">
        <v>0</v>
      </c>
    </row>
    <row r="6" spans="1:3" x14ac:dyDescent="0.3">
      <c r="A6" t="s">
        <v>630</v>
      </c>
    </row>
    <row r="7" spans="1:3" x14ac:dyDescent="0.3">
      <c r="A7" t="s">
        <v>631</v>
      </c>
    </row>
    <row r="8" spans="1:3" x14ac:dyDescent="0.3">
      <c r="A8" t="s">
        <v>9</v>
      </c>
    </row>
    <row r="9" spans="1:3" x14ac:dyDescent="0.3">
      <c r="A9" s="8" t="s">
        <v>679</v>
      </c>
    </row>
    <row r="11" spans="1:3" x14ac:dyDescent="0.3">
      <c r="A11" s="5" t="s">
        <v>614</v>
      </c>
    </row>
    <row r="12" spans="1:3" x14ac:dyDescent="0.3">
      <c r="A12" t="s">
        <v>676</v>
      </c>
    </row>
    <row r="13" spans="1:3" x14ac:dyDescent="0.3">
      <c r="A13" s="4"/>
    </row>
    <row r="14" spans="1:3" x14ac:dyDescent="0.3">
      <c r="A14" s="4" t="s">
        <v>11</v>
      </c>
    </row>
    <row r="15" spans="1:3" x14ac:dyDescent="0.3">
      <c r="A15" t="s">
        <v>632</v>
      </c>
    </row>
    <row r="17" spans="1:1" x14ac:dyDescent="0.3">
      <c r="A17" s="4" t="s">
        <v>10</v>
      </c>
    </row>
    <row r="18" spans="1:1" x14ac:dyDescent="0.3">
      <c r="A18" t="s">
        <v>680</v>
      </c>
    </row>
    <row r="20" spans="1:1" x14ac:dyDescent="0.3">
      <c r="A20" s="4" t="s">
        <v>677</v>
      </c>
    </row>
    <row r="21" spans="1:1" x14ac:dyDescent="0.3">
      <c r="A21" t="s">
        <v>634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299"/>
  <sheetViews>
    <sheetView zoomScaleNormal="100" workbookViewId="0"/>
  </sheetViews>
  <sheetFormatPr defaultRowHeight="14" x14ac:dyDescent="0.3"/>
  <cols>
    <col min="1" max="1" width="5.75" bestFit="1" customWidth="1"/>
    <col min="2" max="2" width="15.58203125" bestFit="1" customWidth="1"/>
    <col min="3" max="3" width="12.58203125" customWidth="1"/>
    <col min="4" max="5" width="24.25" customWidth="1"/>
    <col min="6" max="6" width="20.58203125" bestFit="1" customWidth="1"/>
    <col min="7" max="7" width="23.25" bestFit="1" customWidth="1"/>
    <col min="8" max="8" width="25.75" customWidth="1"/>
    <col min="9" max="9" width="28.08203125" customWidth="1"/>
    <col min="10" max="10" width="21.5" style="22" customWidth="1"/>
    <col min="11" max="11" width="22.75" style="22" customWidth="1"/>
    <col min="13" max="13" width="11.75" bestFit="1" customWidth="1"/>
    <col min="14" max="14" width="18.08203125" bestFit="1" customWidth="1"/>
  </cols>
  <sheetData>
    <row r="1" spans="1:11" ht="22.5" x14ac:dyDescent="0.45">
      <c r="A1" s="2" t="s">
        <v>614</v>
      </c>
      <c r="J1"/>
      <c r="K1"/>
    </row>
    <row r="2" spans="1:11" x14ac:dyDescent="0.3">
      <c r="A2" t="s">
        <v>615</v>
      </c>
      <c r="J2"/>
      <c r="K2"/>
    </row>
    <row r="3" spans="1:11" x14ac:dyDescent="0.3">
      <c r="A3" t="s">
        <v>616</v>
      </c>
      <c r="J3"/>
      <c r="K3"/>
    </row>
    <row r="4" spans="1:11" x14ac:dyDescent="0.3">
      <c r="J4"/>
      <c r="K4"/>
    </row>
    <row r="5" spans="1:11" ht="42" x14ac:dyDescent="0.3">
      <c r="A5" s="19" t="s">
        <v>15</v>
      </c>
      <c r="B5" s="19" t="s">
        <v>310</v>
      </c>
      <c r="C5" s="29" t="s">
        <v>620</v>
      </c>
      <c r="D5" s="19" t="s">
        <v>626</v>
      </c>
      <c r="E5" s="19" t="s">
        <v>627</v>
      </c>
      <c r="F5" s="19" t="s">
        <v>617</v>
      </c>
      <c r="G5" s="19" t="s">
        <v>618</v>
      </c>
      <c r="H5" s="19" t="s">
        <v>674</v>
      </c>
      <c r="I5" s="19" t="s">
        <v>675</v>
      </c>
      <c r="J5" s="19" t="s">
        <v>628</v>
      </c>
      <c r="K5" s="19" t="s">
        <v>629</v>
      </c>
    </row>
    <row r="6" spans="1:11" x14ac:dyDescent="0.3">
      <c r="A6" s="14"/>
      <c r="B6" s="14" t="s">
        <v>309</v>
      </c>
      <c r="C6" s="15">
        <f>SUM(C7:C299)</f>
        <v>5495408</v>
      </c>
      <c r="D6" s="15">
        <f t="shared" ref="D6" si="0">SUM(D7:D299)</f>
        <v>346543906.60370356</v>
      </c>
      <c r="E6" s="23">
        <f t="shared" ref="E6:E69" si="1">D6/C6</f>
        <v>63.060632914554034</v>
      </c>
      <c r="F6" s="15">
        <v>346543906.65000004</v>
      </c>
      <c r="G6" s="15">
        <f>F6/C6</f>
        <v>63.060632922978613</v>
      </c>
      <c r="H6" s="20">
        <f>F6-D6</f>
        <v>4.6296477317810059E-2</v>
      </c>
      <c r="I6" s="20">
        <f>G6-E6</f>
        <v>8.4245783682490583E-9</v>
      </c>
      <c r="J6" s="21">
        <f>SUM(J7:J299)</f>
        <v>-4.6296293847262859E-2</v>
      </c>
      <c r="K6" s="21">
        <f>J6/C6</f>
        <v>-8.4245416986805812E-9</v>
      </c>
    </row>
    <row r="7" spans="1:11" x14ac:dyDescent="0.3">
      <c r="A7" s="11">
        <v>5</v>
      </c>
      <c r="B7" s="11" t="s">
        <v>16</v>
      </c>
      <c r="C7" s="12">
        <v>9562</v>
      </c>
      <c r="D7" s="12">
        <v>326314.46990740747</v>
      </c>
      <c r="E7" s="23">
        <f t="shared" si="1"/>
        <v>34.126173385003916</v>
      </c>
      <c r="F7" s="12">
        <v>523073.31</v>
      </c>
      <c r="G7" s="12">
        <f>F7/C7</f>
        <v>54.703337167956491</v>
      </c>
      <c r="H7" s="20">
        <f>F7-D7</f>
        <v>196758.84009259252</v>
      </c>
      <c r="I7" s="20">
        <f>G7-E7</f>
        <v>20.577163782952574</v>
      </c>
      <c r="J7" s="21">
        <f>H7*-1</f>
        <v>-196758.84009259252</v>
      </c>
      <c r="K7" s="21">
        <f>J7/C7</f>
        <v>-20.577163782952574</v>
      </c>
    </row>
    <row r="8" spans="1:11" x14ac:dyDescent="0.3">
      <c r="A8" s="11">
        <v>9</v>
      </c>
      <c r="B8" s="11" t="s">
        <v>17</v>
      </c>
      <c r="C8" s="12">
        <v>2519</v>
      </c>
      <c r="D8" s="12">
        <v>7053.2800925925903</v>
      </c>
      <c r="E8" s="23">
        <f t="shared" si="1"/>
        <v>2.8000317953920564</v>
      </c>
      <c r="F8" s="12">
        <v>141612.01</v>
      </c>
      <c r="G8" s="12">
        <f t="shared" ref="G8:G71" si="2">F8/C8</f>
        <v>56.217550615323546</v>
      </c>
      <c r="H8" s="20">
        <f t="shared" ref="H8:H70" si="3">F8-D8</f>
        <v>134558.72990740743</v>
      </c>
      <c r="I8" s="20">
        <f t="shared" ref="I8:I70" si="4">G8-E8</f>
        <v>53.417518819931487</v>
      </c>
      <c r="J8" s="21">
        <f t="shared" ref="J8:J71" si="5">H8*-1</f>
        <v>-134558.72990740743</v>
      </c>
      <c r="K8" s="21">
        <f t="shared" ref="K8:K71" si="6">J8/C8</f>
        <v>-53.417518819931487</v>
      </c>
    </row>
    <row r="9" spans="1:11" x14ac:dyDescent="0.3">
      <c r="A9" s="11">
        <v>10</v>
      </c>
      <c r="B9" s="11" t="s">
        <v>18</v>
      </c>
      <c r="C9" s="12">
        <v>11468</v>
      </c>
      <c r="D9" s="12">
        <v>592360.36805555562</v>
      </c>
      <c r="E9" s="23">
        <f t="shared" si="1"/>
        <v>51.653328222493514</v>
      </c>
      <c r="F9" s="12">
        <v>636556.17000000004</v>
      </c>
      <c r="G9" s="12">
        <f t="shared" si="2"/>
        <v>55.507165155214516</v>
      </c>
      <c r="H9" s="20">
        <f t="shared" si="3"/>
        <v>44195.801944444422</v>
      </c>
      <c r="I9" s="20">
        <f t="shared" si="4"/>
        <v>3.853836932721002</v>
      </c>
      <c r="J9" s="21">
        <f t="shared" si="5"/>
        <v>-44195.801944444422</v>
      </c>
      <c r="K9" s="21">
        <f t="shared" si="6"/>
        <v>-3.8538369327209994</v>
      </c>
    </row>
    <row r="10" spans="1:11" x14ac:dyDescent="0.3">
      <c r="A10" s="11">
        <v>16</v>
      </c>
      <c r="B10" s="11" t="s">
        <v>19</v>
      </c>
      <c r="C10" s="12">
        <v>8083</v>
      </c>
      <c r="D10" s="12">
        <v>396435.54953703709</v>
      </c>
      <c r="E10" s="23">
        <f t="shared" si="1"/>
        <v>49.045595637391699</v>
      </c>
      <c r="F10" s="12">
        <v>435357.61</v>
      </c>
      <c r="G10" s="12">
        <f t="shared" si="2"/>
        <v>53.860894469875042</v>
      </c>
      <c r="H10" s="20">
        <f t="shared" si="3"/>
        <v>38922.060462962894</v>
      </c>
      <c r="I10" s="20">
        <f t="shared" si="4"/>
        <v>4.815298832483343</v>
      </c>
      <c r="J10" s="21">
        <f t="shared" si="5"/>
        <v>-38922.060462962894</v>
      </c>
      <c r="K10" s="21">
        <f t="shared" si="6"/>
        <v>-4.8152988324833474</v>
      </c>
    </row>
    <row r="11" spans="1:11" x14ac:dyDescent="0.3">
      <c r="A11" s="11">
        <v>18</v>
      </c>
      <c r="B11" s="11" t="s">
        <v>20</v>
      </c>
      <c r="C11" s="12">
        <v>4943</v>
      </c>
      <c r="D11" s="12">
        <v>138076.64537037036</v>
      </c>
      <c r="E11" s="23">
        <f t="shared" si="1"/>
        <v>27.933774098800395</v>
      </c>
      <c r="F11" s="12">
        <v>301046.3</v>
      </c>
      <c r="G11" s="12">
        <f t="shared" si="2"/>
        <v>60.903560590734372</v>
      </c>
      <c r="H11" s="20">
        <f t="shared" si="3"/>
        <v>162969.65462962963</v>
      </c>
      <c r="I11" s="20">
        <f t="shared" si="4"/>
        <v>32.969786491933974</v>
      </c>
      <c r="J11" s="21">
        <f t="shared" si="5"/>
        <v>-162969.65462962963</v>
      </c>
      <c r="K11" s="21">
        <f t="shared" si="6"/>
        <v>-32.969786491933974</v>
      </c>
    </row>
    <row r="12" spans="1:11" x14ac:dyDescent="0.3">
      <c r="A12" s="11">
        <v>19</v>
      </c>
      <c r="B12" s="11" t="s">
        <v>21</v>
      </c>
      <c r="C12" s="12">
        <v>3941</v>
      </c>
      <c r="D12" s="12">
        <v>110444.49861111111</v>
      </c>
      <c r="E12" s="23">
        <f t="shared" si="1"/>
        <v>28.024485818602159</v>
      </c>
      <c r="F12" s="12">
        <v>242640.74</v>
      </c>
      <c r="G12" s="12">
        <f t="shared" si="2"/>
        <v>61.568317685866532</v>
      </c>
      <c r="H12" s="20">
        <f t="shared" si="3"/>
        <v>132196.24138888888</v>
      </c>
      <c r="I12" s="20">
        <f t="shared" si="4"/>
        <v>33.543831867264373</v>
      </c>
      <c r="J12" s="21">
        <f t="shared" si="5"/>
        <v>-132196.24138888888</v>
      </c>
      <c r="K12" s="21">
        <f t="shared" si="6"/>
        <v>-33.543831867264373</v>
      </c>
    </row>
    <row r="13" spans="1:11" x14ac:dyDescent="0.3">
      <c r="A13" s="11">
        <v>20</v>
      </c>
      <c r="B13" s="11" t="s">
        <v>22</v>
      </c>
      <c r="C13" s="12">
        <v>16475</v>
      </c>
      <c r="D13" s="12">
        <v>1336296.1666666667</v>
      </c>
      <c r="E13" s="23">
        <f t="shared" si="1"/>
        <v>81.110541224076883</v>
      </c>
      <c r="F13" s="12">
        <v>980977.19</v>
      </c>
      <c r="G13" s="12">
        <f t="shared" si="2"/>
        <v>59.543380273141118</v>
      </c>
      <c r="H13" s="20">
        <f t="shared" si="3"/>
        <v>-355318.9766666668</v>
      </c>
      <c r="I13" s="20">
        <f t="shared" si="4"/>
        <v>-21.567160950935765</v>
      </c>
      <c r="J13" s="21">
        <f t="shared" si="5"/>
        <v>355318.9766666668</v>
      </c>
      <c r="K13" s="21">
        <f t="shared" si="6"/>
        <v>21.567160950935769</v>
      </c>
    </row>
    <row r="14" spans="1:11" x14ac:dyDescent="0.3">
      <c r="A14" s="11">
        <v>46</v>
      </c>
      <c r="B14" s="11" t="s">
        <v>23</v>
      </c>
      <c r="C14" s="12">
        <v>1361</v>
      </c>
      <c r="D14" s="12">
        <v>4566.8310185185246</v>
      </c>
      <c r="E14" s="23">
        <f t="shared" si="1"/>
        <v>3.3554967072141988</v>
      </c>
      <c r="F14" s="12">
        <v>70000.78</v>
      </c>
      <c r="G14" s="12">
        <f t="shared" si="2"/>
        <v>51.433343130051433</v>
      </c>
      <c r="H14" s="20">
        <f t="shared" si="3"/>
        <v>65433.948981481473</v>
      </c>
      <c r="I14" s="20">
        <f t="shared" si="4"/>
        <v>48.077846422837233</v>
      </c>
      <c r="J14" s="21">
        <f t="shared" si="5"/>
        <v>-65433.948981481473</v>
      </c>
      <c r="K14" s="21">
        <f t="shared" si="6"/>
        <v>-48.077846422837233</v>
      </c>
    </row>
    <row r="15" spans="1:11" x14ac:dyDescent="0.3">
      <c r="A15" s="11">
        <v>47</v>
      </c>
      <c r="B15" s="11" t="s">
        <v>24</v>
      </c>
      <c r="C15" s="12">
        <v>1838</v>
      </c>
      <c r="D15" s="12">
        <v>47728.79074074074</v>
      </c>
      <c r="E15" s="23">
        <f t="shared" si="1"/>
        <v>25.96778603957603</v>
      </c>
      <c r="F15" s="12">
        <v>111013.51</v>
      </c>
      <c r="G15" s="12">
        <f t="shared" si="2"/>
        <v>60.399080522306853</v>
      </c>
      <c r="H15" s="20">
        <f t="shared" si="3"/>
        <v>63284.719259259255</v>
      </c>
      <c r="I15" s="20">
        <f t="shared" si="4"/>
        <v>34.43129448273082</v>
      </c>
      <c r="J15" s="21">
        <f t="shared" si="5"/>
        <v>-63284.719259259255</v>
      </c>
      <c r="K15" s="21">
        <f t="shared" si="6"/>
        <v>-34.431294482730827</v>
      </c>
    </row>
    <row r="16" spans="1:11" x14ac:dyDescent="0.3">
      <c r="A16" s="11">
        <v>49</v>
      </c>
      <c r="B16" s="11" t="s">
        <v>25</v>
      </c>
      <c r="C16" s="12">
        <v>289731</v>
      </c>
      <c r="D16" s="12">
        <v>15507095.650000002</v>
      </c>
      <c r="E16" s="23">
        <f t="shared" si="1"/>
        <v>53.522390251647224</v>
      </c>
      <c r="F16" s="12">
        <v>19518622.350000001</v>
      </c>
      <c r="G16" s="12">
        <f t="shared" si="2"/>
        <v>67.368084015862991</v>
      </c>
      <c r="H16" s="20">
        <f t="shared" si="3"/>
        <v>4011526.6999999993</v>
      </c>
      <c r="I16" s="20">
        <f t="shared" si="4"/>
        <v>13.845693764215767</v>
      </c>
      <c r="J16" s="21">
        <f t="shared" si="5"/>
        <v>-4011526.6999999993</v>
      </c>
      <c r="K16" s="21">
        <f t="shared" si="6"/>
        <v>-13.84569376421577</v>
      </c>
    </row>
    <row r="17" spans="1:11" x14ac:dyDescent="0.3">
      <c r="A17" s="11">
        <v>50</v>
      </c>
      <c r="B17" s="11" t="s">
        <v>26</v>
      </c>
      <c r="C17" s="12">
        <v>11632</v>
      </c>
      <c r="D17" s="12">
        <v>552314.57824074081</v>
      </c>
      <c r="E17" s="23">
        <f t="shared" si="1"/>
        <v>47.482339945043051</v>
      </c>
      <c r="F17" s="12">
        <v>659961.34</v>
      </c>
      <c r="G17" s="12">
        <f t="shared" si="2"/>
        <v>56.73670392022008</v>
      </c>
      <c r="H17" s="20">
        <f t="shared" si="3"/>
        <v>107646.76175925916</v>
      </c>
      <c r="I17" s="20">
        <f t="shared" si="4"/>
        <v>9.2543639751770286</v>
      </c>
      <c r="J17" s="21">
        <f t="shared" si="5"/>
        <v>-107646.76175925916</v>
      </c>
      <c r="K17" s="21">
        <f t="shared" si="6"/>
        <v>-9.254363975177025</v>
      </c>
    </row>
    <row r="18" spans="1:11" x14ac:dyDescent="0.3">
      <c r="A18" s="11">
        <v>51</v>
      </c>
      <c r="B18" s="11" t="s">
        <v>27</v>
      </c>
      <c r="C18" s="12">
        <v>9402</v>
      </c>
      <c r="D18" s="12">
        <v>367872.56296296301</v>
      </c>
      <c r="E18" s="23">
        <f t="shared" si="1"/>
        <v>39.127054133478303</v>
      </c>
      <c r="F18" s="12">
        <v>538318.88</v>
      </c>
      <c r="G18" s="12">
        <f t="shared" si="2"/>
        <v>57.255783875771115</v>
      </c>
      <c r="H18" s="20">
        <f t="shared" si="3"/>
        <v>170446.31703703699</v>
      </c>
      <c r="I18" s="20">
        <f t="shared" si="4"/>
        <v>18.128729742292812</v>
      </c>
      <c r="J18" s="21">
        <f t="shared" si="5"/>
        <v>-170446.31703703699</v>
      </c>
      <c r="K18" s="21">
        <f t="shared" si="6"/>
        <v>-18.128729742292808</v>
      </c>
    </row>
    <row r="19" spans="1:11" x14ac:dyDescent="0.3">
      <c r="A19" s="11">
        <v>52</v>
      </c>
      <c r="B19" s="11" t="s">
        <v>28</v>
      </c>
      <c r="C19" s="12">
        <v>2425</v>
      </c>
      <c r="D19" s="12">
        <v>48588.831018518518</v>
      </c>
      <c r="E19" s="23">
        <f t="shared" si="1"/>
        <v>20.03663134784269</v>
      </c>
      <c r="F19" s="12">
        <v>133989.22</v>
      </c>
      <c r="G19" s="12">
        <f t="shared" si="2"/>
        <v>55.253286597938143</v>
      </c>
      <c r="H19" s="20">
        <f t="shared" si="3"/>
        <v>85400.38898148149</v>
      </c>
      <c r="I19" s="20">
        <f t="shared" si="4"/>
        <v>35.216655250095457</v>
      </c>
      <c r="J19" s="21">
        <f t="shared" si="5"/>
        <v>-85400.38898148149</v>
      </c>
      <c r="K19" s="21">
        <f t="shared" si="6"/>
        <v>-35.216655250095457</v>
      </c>
    </row>
    <row r="20" spans="1:11" x14ac:dyDescent="0.3">
      <c r="A20" s="11">
        <v>61</v>
      </c>
      <c r="B20" s="11" t="s">
        <v>29</v>
      </c>
      <c r="C20" s="12">
        <v>16901</v>
      </c>
      <c r="D20" s="12">
        <v>1931704.9611111111</v>
      </c>
      <c r="E20" s="23">
        <f t="shared" si="1"/>
        <v>114.29530566896108</v>
      </c>
      <c r="F20" s="12">
        <v>978615.2</v>
      </c>
      <c r="G20" s="12">
        <f t="shared" si="2"/>
        <v>57.902798650967398</v>
      </c>
      <c r="H20" s="20">
        <f t="shared" si="3"/>
        <v>-953089.76111111115</v>
      </c>
      <c r="I20" s="20">
        <f t="shared" si="4"/>
        <v>-56.39250701799368</v>
      </c>
      <c r="J20" s="21">
        <f t="shared" si="5"/>
        <v>953089.76111111115</v>
      </c>
      <c r="K20" s="21">
        <f t="shared" si="6"/>
        <v>56.39250701799368</v>
      </c>
    </row>
    <row r="21" spans="1:11" x14ac:dyDescent="0.3">
      <c r="A21" s="11">
        <v>69</v>
      </c>
      <c r="B21" s="11" t="s">
        <v>30</v>
      </c>
      <c r="C21" s="12">
        <v>7010</v>
      </c>
      <c r="D21" s="12">
        <v>421643.40046296298</v>
      </c>
      <c r="E21" s="23">
        <f t="shared" si="1"/>
        <v>60.148844573889157</v>
      </c>
      <c r="F21" s="12">
        <v>396814.24</v>
      </c>
      <c r="G21" s="12">
        <f t="shared" si="2"/>
        <v>56.606881597717546</v>
      </c>
      <c r="H21" s="20">
        <f t="shared" si="3"/>
        <v>-24829.160462962987</v>
      </c>
      <c r="I21" s="20">
        <f t="shared" si="4"/>
        <v>-3.5419629761716109</v>
      </c>
      <c r="J21" s="21">
        <f t="shared" si="5"/>
        <v>24829.160462962987</v>
      </c>
      <c r="K21" s="21">
        <f t="shared" si="6"/>
        <v>3.54196297617161</v>
      </c>
    </row>
    <row r="22" spans="1:11" x14ac:dyDescent="0.3">
      <c r="A22" s="11">
        <v>71</v>
      </c>
      <c r="B22" s="11" t="s">
        <v>31</v>
      </c>
      <c r="C22" s="12">
        <v>6758</v>
      </c>
      <c r="D22" s="12">
        <v>300717.99351851852</v>
      </c>
      <c r="E22" s="23">
        <f t="shared" si="1"/>
        <v>44.498075394868081</v>
      </c>
      <c r="F22" s="12">
        <v>375985.78</v>
      </c>
      <c r="G22" s="12">
        <f t="shared" si="2"/>
        <v>55.6356584788399</v>
      </c>
      <c r="H22" s="20">
        <f t="shared" si="3"/>
        <v>75267.786481481511</v>
      </c>
      <c r="I22" s="20">
        <f t="shared" si="4"/>
        <v>11.137583083971819</v>
      </c>
      <c r="J22" s="21">
        <f t="shared" si="5"/>
        <v>-75267.786481481511</v>
      </c>
      <c r="K22" s="21">
        <f t="shared" si="6"/>
        <v>-11.137583083971812</v>
      </c>
    </row>
    <row r="23" spans="1:11" x14ac:dyDescent="0.3">
      <c r="A23" s="11">
        <v>72</v>
      </c>
      <c r="B23" s="11" t="s">
        <v>32</v>
      </c>
      <c r="C23" s="12">
        <v>959</v>
      </c>
      <c r="D23" s="12">
        <v>24188.727314814816</v>
      </c>
      <c r="E23" s="23">
        <f t="shared" si="1"/>
        <v>25.222864770401269</v>
      </c>
      <c r="F23" s="12">
        <v>47561.88</v>
      </c>
      <c r="G23" s="12">
        <f t="shared" si="2"/>
        <v>49.595286757038579</v>
      </c>
      <c r="H23" s="20">
        <f t="shared" si="3"/>
        <v>23373.152685185181</v>
      </c>
      <c r="I23" s="20">
        <f t="shared" si="4"/>
        <v>24.37242198663731</v>
      </c>
      <c r="J23" s="21">
        <f t="shared" si="5"/>
        <v>-23373.152685185181</v>
      </c>
      <c r="K23" s="21">
        <f t="shared" si="6"/>
        <v>-24.37242198663731</v>
      </c>
    </row>
    <row r="24" spans="1:11" x14ac:dyDescent="0.3">
      <c r="A24" s="11">
        <v>74</v>
      </c>
      <c r="B24" s="11" t="s">
        <v>33</v>
      </c>
      <c r="C24" s="12">
        <v>1127</v>
      </c>
      <c r="D24" s="12">
        <v>2122.6657407407401</v>
      </c>
      <c r="E24" s="23">
        <f t="shared" si="1"/>
        <v>1.8834656084656078</v>
      </c>
      <c r="F24" s="12">
        <v>60660.18</v>
      </c>
      <c r="G24" s="12">
        <f t="shared" si="2"/>
        <v>53.82447204968944</v>
      </c>
      <c r="H24" s="20">
        <f t="shared" si="3"/>
        <v>58537.51425925926</v>
      </c>
      <c r="I24" s="20">
        <f t="shared" si="4"/>
        <v>51.941006441223834</v>
      </c>
      <c r="J24" s="21">
        <f t="shared" si="5"/>
        <v>-58537.51425925926</v>
      </c>
      <c r="K24" s="21">
        <f t="shared" si="6"/>
        <v>-51.941006441223834</v>
      </c>
    </row>
    <row r="25" spans="1:11" x14ac:dyDescent="0.3">
      <c r="A25" s="11">
        <v>75</v>
      </c>
      <c r="B25" s="11" t="s">
        <v>34</v>
      </c>
      <c r="C25" s="12">
        <v>20111</v>
      </c>
      <c r="D25" s="12">
        <v>1399820.2074074075</v>
      </c>
      <c r="E25" s="23">
        <f t="shared" si="1"/>
        <v>69.604704261717842</v>
      </c>
      <c r="F25" s="12">
        <v>1174445.6000000001</v>
      </c>
      <c r="G25" s="12">
        <f t="shared" si="2"/>
        <v>58.398170155636222</v>
      </c>
      <c r="H25" s="20">
        <f t="shared" si="3"/>
        <v>-225374.60740740737</v>
      </c>
      <c r="I25" s="20">
        <f t="shared" si="4"/>
        <v>-11.206534106081619</v>
      </c>
      <c r="J25" s="21">
        <f t="shared" si="5"/>
        <v>225374.60740740737</v>
      </c>
      <c r="K25" s="21">
        <f t="shared" si="6"/>
        <v>11.206534106081616</v>
      </c>
    </row>
    <row r="26" spans="1:11" x14ac:dyDescent="0.3">
      <c r="A26" s="11">
        <v>77</v>
      </c>
      <c r="B26" s="11" t="s">
        <v>35</v>
      </c>
      <c r="C26" s="12">
        <v>4875</v>
      </c>
      <c r="D26" s="12">
        <v>295313.50462962966</v>
      </c>
      <c r="E26" s="23">
        <f t="shared" si="1"/>
        <v>60.577129154795827</v>
      </c>
      <c r="F26" s="12">
        <v>268085.81</v>
      </c>
      <c r="G26" s="12">
        <f t="shared" si="2"/>
        <v>54.991961025641025</v>
      </c>
      <c r="H26" s="20">
        <f t="shared" si="3"/>
        <v>-27227.694629629666</v>
      </c>
      <c r="I26" s="20">
        <f t="shared" si="4"/>
        <v>-5.5851681291548019</v>
      </c>
      <c r="J26" s="21">
        <f t="shared" si="5"/>
        <v>27227.694629629666</v>
      </c>
      <c r="K26" s="21">
        <f t="shared" si="6"/>
        <v>5.5851681291548037</v>
      </c>
    </row>
    <row r="27" spans="1:11" x14ac:dyDescent="0.3">
      <c r="A27" s="11">
        <v>78</v>
      </c>
      <c r="B27" s="11" t="s">
        <v>36</v>
      </c>
      <c r="C27" s="12">
        <v>8199</v>
      </c>
      <c r="D27" s="12">
        <v>469642.80324074085</v>
      </c>
      <c r="E27" s="23">
        <f t="shared" si="1"/>
        <v>57.280498016921676</v>
      </c>
      <c r="F27" s="12">
        <v>461124.77</v>
      </c>
      <c r="G27" s="12">
        <f t="shared" si="2"/>
        <v>56.241586778875472</v>
      </c>
      <c r="H27" s="20">
        <f t="shared" si="3"/>
        <v>-8518.0332407408278</v>
      </c>
      <c r="I27" s="20">
        <f t="shared" si="4"/>
        <v>-1.0389112380462038</v>
      </c>
      <c r="J27" s="21">
        <f t="shared" si="5"/>
        <v>8518.0332407408278</v>
      </c>
      <c r="K27" s="21">
        <f t="shared" si="6"/>
        <v>1.0389112380462042</v>
      </c>
    </row>
    <row r="28" spans="1:11" x14ac:dyDescent="0.3">
      <c r="A28" s="11">
        <v>79</v>
      </c>
      <c r="B28" s="11" t="s">
        <v>37</v>
      </c>
      <c r="C28" s="12">
        <v>6931</v>
      </c>
      <c r="D28" s="12">
        <v>589151.99583333347</v>
      </c>
      <c r="E28" s="23">
        <f t="shared" si="1"/>
        <v>85.002452147357303</v>
      </c>
      <c r="F28" s="12">
        <v>378777.23</v>
      </c>
      <c r="G28" s="12">
        <f t="shared" si="2"/>
        <v>54.649722983696435</v>
      </c>
      <c r="H28" s="20">
        <f t="shared" si="3"/>
        <v>-210374.76583333348</v>
      </c>
      <c r="I28" s="20">
        <f t="shared" si="4"/>
        <v>-30.352729163660868</v>
      </c>
      <c r="J28" s="21">
        <f t="shared" si="5"/>
        <v>210374.76583333348</v>
      </c>
      <c r="K28" s="21">
        <f t="shared" si="6"/>
        <v>30.352729163660868</v>
      </c>
    </row>
    <row r="29" spans="1:11" x14ac:dyDescent="0.3">
      <c r="A29" s="11">
        <v>81</v>
      </c>
      <c r="B29" s="11" t="s">
        <v>38</v>
      </c>
      <c r="C29" s="12">
        <v>2697</v>
      </c>
      <c r="D29" s="12">
        <v>113401.19120370373</v>
      </c>
      <c r="E29" s="23">
        <f t="shared" si="1"/>
        <v>42.047160253505275</v>
      </c>
      <c r="F29" s="12">
        <v>143651.91</v>
      </c>
      <c r="G29" s="12">
        <f t="shared" si="2"/>
        <v>53.263592880978869</v>
      </c>
      <c r="H29" s="20">
        <f t="shared" si="3"/>
        <v>30250.718796296278</v>
      </c>
      <c r="I29" s="20">
        <f t="shared" si="4"/>
        <v>11.216432627473594</v>
      </c>
      <c r="J29" s="21">
        <f t="shared" si="5"/>
        <v>-30250.718796296278</v>
      </c>
      <c r="K29" s="21">
        <f t="shared" si="6"/>
        <v>-11.216432627473592</v>
      </c>
    </row>
    <row r="30" spans="1:11" x14ac:dyDescent="0.3">
      <c r="A30" s="11">
        <v>82</v>
      </c>
      <c r="B30" s="11" t="s">
        <v>39</v>
      </c>
      <c r="C30" s="12">
        <v>9422</v>
      </c>
      <c r="D30" s="12">
        <v>340890.35787037032</v>
      </c>
      <c r="E30" s="23">
        <f t="shared" si="1"/>
        <v>36.180254496961403</v>
      </c>
      <c r="F30" s="12">
        <v>564730.22</v>
      </c>
      <c r="G30" s="12">
        <f t="shared" si="2"/>
        <v>59.937403948206324</v>
      </c>
      <c r="H30" s="20">
        <f t="shared" si="3"/>
        <v>223839.86212962965</v>
      </c>
      <c r="I30" s="20">
        <f t="shared" si="4"/>
        <v>23.757149451244921</v>
      </c>
      <c r="J30" s="21">
        <f t="shared" si="5"/>
        <v>-223839.86212962965</v>
      </c>
      <c r="K30" s="21">
        <f t="shared" si="6"/>
        <v>-23.757149451244921</v>
      </c>
    </row>
    <row r="31" spans="1:11" x14ac:dyDescent="0.3">
      <c r="A31" s="11">
        <v>86</v>
      </c>
      <c r="B31" s="11" t="s">
        <v>40</v>
      </c>
      <c r="C31" s="12">
        <v>8260</v>
      </c>
      <c r="D31" s="12">
        <v>512275.70972222229</v>
      </c>
      <c r="E31" s="23">
        <f t="shared" si="1"/>
        <v>62.018851055959118</v>
      </c>
      <c r="F31" s="12">
        <v>502352.22</v>
      </c>
      <c r="G31" s="12">
        <f t="shared" si="2"/>
        <v>60.817460048426149</v>
      </c>
      <c r="H31" s="20">
        <f t="shared" si="3"/>
        <v>-9923.4897222223226</v>
      </c>
      <c r="I31" s="20">
        <f t="shared" si="4"/>
        <v>-1.201391007532969</v>
      </c>
      <c r="J31" s="21">
        <f t="shared" si="5"/>
        <v>9923.4897222223226</v>
      </c>
      <c r="K31" s="21">
        <f t="shared" si="6"/>
        <v>1.2013910075329688</v>
      </c>
    </row>
    <row r="32" spans="1:11" x14ac:dyDescent="0.3">
      <c r="A32" s="11">
        <v>90</v>
      </c>
      <c r="B32" s="11" t="s">
        <v>41</v>
      </c>
      <c r="C32" s="12">
        <v>3254</v>
      </c>
      <c r="D32" s="12">
        <v>142304.79074074072</v>
      </c>
      <c r="E32" s="23">
        <f t="shared" si="1"/>
        <v>43.732265132372689</v>
      </c>
      <c r="F32" s="12">
        <v>166520.26</v>
      </c>
      <c r="G32" s="12">
        <f t="shared" si="2"/>
        <v>51.174019668100804</v>
      </c>
      <c r="H32" s="20">
        <f t="shared" si="3"/>
        <v>24215.469259259291</v>
      </c>
      <c r="I32" s="20">
        <f t="shared" si="4"/>
        <v>7.4417545357281156</v>
      </c>
      <c r="J32" s="21">
        <f t="shared" si="5"/>
        <v>-24215.469259259291</v>
      </c>
      <c r="K32" s="21">
        <f t="shared" si="6"/>
        <v>-7.4417545357281165</v>
      </c>
    </row>
    <row r="33" spans="1:11" x14ac:dyDescent="0.3">
      <c r="A33" s="11">
        <v>91</v>
      </c>
      <c r="B33" s="11" t="s">
        <v>42</v>
      </c>
      <c r="C33" s="12">
        <v>653835</v>
      </c>
      <c r="D33" s="12">
        <v>38547862.638888881</v>
      </c>
      <c r="E33" s="23">
        <f t="shared" si="1"/>
        <v>58.95656035374197</v>
      </c>
      <c r="F33" s="12">
        <v>46323660.229999997</v>
      </c>
      <c r="G33" s="12">
        <f t="shared" si="2"/>
        <v>70.849159543309852</v>
      </c>
      <c r="H33" s="20">
        <f t="shared" si="3"/>
        <v>7775797.5911111161</v>
      </c>
      <c r="I33" s="20">
        <f t="shared" si="4"/>
        <v>11.892599189567882</v>
      </c>
      <c r="J33" s="21">
        <f t="shared" si="5"/>
        <v>-7775797.5911111161</v>
      </c>
      <c r="K33" s="21">
        <f t="shared" si="6"/>
        <v>-11.892599189567882</v>
      </c>
    </row>
    <row r="34" spans="1:11" x14ac:dyDescent="0.3">
      <c r="A34" s="11">
        <v>92</v>
      </c>
      <c r="B34" s="11" t="s">
        <v>43</v>
      </c>
      <c r="C34" s="12">
        <v>233775</v>
      </c>
      <c r="D34" s="12">
        <v>16673785.514814816</v>
      </c>
      <c r="E34" s="23">
        <f t="shared" si="1"/>
        <v>71.32407449391431</v>
      </c>
      <c r="F34" s="12">
        <v>16065501.060000001</v>
      </c>
      <c r="G34" s="12">
        <f t="shared" si="2"/>
        <v>68.722066345845363</v>
      </c>
      <c r="H34" s="20">
        <f t="shared" si="3"/>
        <v>-608284.45481481589</v>
      </c>
      <c r="I34" s="20">
        <f t="shared" si="4"/>
        <v>-2.602008148068947</v>
      </c>
      <c r="J34" s="21">
        <f t="shared" si="5"/>
        <v>608284.45481481589</v>
      </c>
      <c r="K34" s="21">
        <f t="shared" si="6"/>
        <v>2.6020081480689377</v>
      </c>
    </row>
    <row r="35" spans="1:11" x14ac:dyDescent="0.3">
      <c r="A35" s="11">
        <v>97</v>
      </c>
      <c r="B35" s="11" t="s">
        <v>44</v>
      </c>
      <c r="C35" s="12">
        <v>2136</v>
      </c>
      <c r="D35" s="12">
        <v>109701.59861111111</v>
      </c>
      <c r="E35" s="23">
        <f t="shared" si="1"/>
        <v>51.358426316063252</v>
      </c>
      <c r="F35" s="12">
        <v>115952.21</v>
      </c>
      <c r="G35" s="12">
        <f t="shared" si="2"/>
        <v>54.284742509363298</v>
      </c>
      <c r="H35" s="20">
        <f t="shared" si="3"/>
        <v>6250.611388888894</v>
      </c>
      <c r="I35" s="20">
        <f t="shared" si="4"/>
        <v>2.9263161933000461</v>
      </c>
      <c r="J35" s="21">
        <f t="shared" si="5"/>
        <v>-6250.611388888894</v>
      </c>
      <c r="K35" s="21">
        <f t="shared" si="6"/>
        <v>-2.9263161933000439</v>
      </c>
    </row>
    <row r="36" spans="1:11" x14ac:dyDescent="0.3">
      <c r="A36" s="11">
        <v>98</v>
      </c>
      <c r="B36" s="11" t="s">
        <v>45</v>
      </c>
      <c r="C36" s="12">
        <v>23410</v>
      </c>
      <c r="D36" s="12">
        <v>1211930.9074074076</v>
      </c>
      <c r="E36" s="23">
        <f t="shared" si="1"/>
        <v>51.769795275839712</v>
      </c>
      <c r="F36" s="12">
        <v>1352131.63</v>
      </c>
      <c r="G36" s="12">
        <f t="shared" si="2"/>
        <v>57.758719777872699</v>
      </c>
      <c r="H36" s="20">
        <f t="shared" si="3"/>
        <v>140200.72259259224</v>
      </c>
      <c r="I36" s="20">
        <f t="shared" si="4"/>
        <v>5.9889245020329867</v>
      </c>
      <c r="J36" s="21">
        <f t="shared" si="5"/>
        <v>-140200.72259259224</v>
      </c>
      <c r="K36" s="21">
        <f t="shared" si="6"/>
        <v>-5.9889245020329875</v>
      </c>
    </row>
    <row r="37" spans="1:11" x14ac:dyDescent="0.3">
      <c r="A37" s="11">
        <v>102</v>
      </c>
      <c r="B37" s="11" t="s">
        <v>46</v>
      </c>
      <c r="C37" s="12">
        <v>10044</v>
      </c>
      <c r="D37" s="12">
        <v>728184.64259259263</v>
      </c>
      <c r="E37" s="23">
        <f t="shared" si="1"/>
        <v>72.499466606192016</v>
      </c>
      <c r="F37" s="12">
        <v>577721.16</v>
      </c>
      <c r="G37" s="12">
        <f t="shared" si="2"/>
        <v>57.51903225806452</v>
      </c>
      <c r="H37" s="20">
        <f t="shared" si="3"/>
        <v>-150463.4825925926</v>
      </c>
      <c r="I37" s="20">
        <f t="shared" si="4"/>
        <v>-14.980434348127496</v>
      </c>
      <c r="J37" s="21">
        <f t="shared" si="5"/>
        <v>150463.4825925926</v>
      </c>
      <c r="K37" s="21">
        <f t="shared" si="6"/>
        <v>14.980434348127499</v>
      </c>
    </row>
    <row r="38" spans="1:11" x14ac:dyDescent="0.3">
      <c r="A38" s="11">
        <v>103</v>
      </c>
      <c r="B38" s="11" t="s">
        <v>47</v>
      </c>
      <c r="C38" s="12">
        <v>2184</v>
      </c>
      <c r="D38" s="12">
        <v>106306.21296296298</v>
      </c>
      <c r="E38" s="23">
        <f t="shared" si="1"/>
        <v>48.675005935422611</v>
      </c>
      <c r="F38" s="12">
        <v>126903.25</v>
      </c>
      <c r="G38" s="12">
        <f t="shared" si="2"/>
        <v>58.105883699633701</v>
      </c>
      <c r="H38" s="20">
        <f t="shared" si="3"/>
        <v>20597.037037037022</v>
      </c>
      <c r="I38" s="20">
        <f t="shared" si="4"/>
        <v>9.4308777642110897</v>
      </c>
      <c r="J38" s="21">
        <f t="shared" si="5"/>
        <v>-20597.037037037022</v>
      </c>
      <c r="K38" s="21">
        <f t="shared" si="6"/>
        <v>-9.4308777642110915</v>
      </c>
    </row>
    <row r="39" spans="1:11" x14ac:dyDescent="0.3">
      <c r="A39" s="11">
        <v>105</v>
      </c>
      <c r="B39" s="11" t="s">
        <v>48</v>
      </c>
      <c r="C39" s="12">
        <v>2271</v>
      </c>
      <c r="D39" s="12">
        <v>96688.901388888902</v>
      </c>
      <c r="E39" s="23">
        <f t="shared" si="1"/>
        <v>42.57547397132933</v>
      </c>
      <c r="F39" s="12">
        <v>117025.84</v>
      </c>
      <c r="G39" s="12">
        <f t="shared" si="2"/>
        <v>51.530532804931745</v>
      </c>
      <c r="H39" s="20">
        <f t="shared" si="3"/>
        <v>20336.938611111094</v>
      </c>
      <c r="I39" s="20">
        <f t="shared" si="4"/>
        <v>8.9550588336024148</v>
      </c>
      <c r="J39" s="21">
        <f t="shared" si="5"/>
        <v>-20336.938611111094</v>
      </c>
      <c r="K39" s="21">
        <f t="shared" si="6"/>
        <v>-8.9550588336024202</v>
      </c>
    </row>
    <row r="40" spans="1:11" x14ac:dyDescent="0.3">
      <c r="A40" s="11">
        <v>106</v>
      </c>
      <c r="B40" s="11" t="s">
        <v>49</v>
      </c>
      <c r="C40" s="12">
        <v>46470</v>
      </c>
      <c r="D40" s="12">
        <v>3653269.1125000007</v>
      </c>
      <c r="E40" s="23">
        <f t="shared" si="1"/>
        <v>78.615646922745867</v>
      </c>
      <c r="F40" s="12">
        <v>2941535.84</v>
      </c>
      <c r="G40" s="12">
        <f t="shared" si="2"/>
        <v>63.29967376802238</v>
      </c>
      <c r="H40" s="20">
        <f t="shared" si="3"/>
        <v>-711733.27250000089</v>
      </c>
      <c r="I40" s="20">
        <f t="shared" si="4"/>
        <v>-15.315973154723487</v>
      </c>
      <c r="J40" s="21">
        <f t="shared" si="5"/>
        <v>711733.27250000089</v>
      </c>
      <c r="K40" s="21">
        <f t="shared" si="6"/>
        <v>15.315973154723498</v>
      </c>
    </row>
    <row r="41" spans="1:11" x14ac:dyDescent="0.3">
      <c r="A41" s="11">
        <v>108</v>
      </c>
      <c r="B41" s="11" t="s">
        <v>50</v>
      </c>
      <c r="C41" s="12">
        <v>10404</v>
      </c>
      <c r="D41" s="12">
        <v>687935.62222222227</v>
      </c>
      <c r="E41" s="23">
        <f t="shared" si="1"/>
        <v>66.122224358152849</v>
      </c>
      <c r="F41" s="12">
        <v>613043.64</v>
      </c>
      <c r="G41" s="12">
        <f t="shared" si="2"/>
        <v>58.923840830449826</v>
      </c>
      <c r="H41" s="20">
        <f t="shared" si="3"/>
        <v>-74891.982222222257</v>
      </c>
      <c r="I41" s="20">
        <f t="shared" si="4"/>
        <v>-7.1983835277030224</v>
      </c>
      <c r="J41" s="21">
        <f t="shared" si="5"/>
        <v>74891.982222222257</v>
      </c>
      <c r="K41" s="21">
        <f t="shared" si="6"/>
        <v>7.1983835277030233</v>
      </c>
    </row>
    <row r="42" spans="1:11" x14ac:dyDescent="0.3">
      <c r="A42" s="11">
        <v>109</v>
      </c>
      <c r="B42" s="11" t="s">
        <v>51</v>
      </c>
      <c r="C42" s="12">
        <v>67633</v>
      </c>
      <c r="D42" s="12">
        <v>4311850.8995370371</v>
      </c>
      <c r="E42" s="23">
        <f t="shared" si="1"/>
        <v>63.753654274348868</v>
      </c>
      <c r="F42" s="12">
        <v>4094723.53</v>
      </c>
      <c r="G42" s="12">
        <f t="shared" si="2"/>
        <v>60.543278133455559</v>
      </c>
      <c r="H42" s="20">
        <f t="shared" si="3"/>
        <v>-217127.36953703733</v>
      </c>
      <c r="I42" s="20">
        <f t="shared" si="4"/>
        <v>-3.2103761408933096</v>
      </c>
      <c r="J42" s="21">
        <f t="shared" si="5"/>
        <v>217127.36953703733</v>
      </c>
      <c r="K42" s="21">
        <f t="shared" si="6"/>
        <v>3.2103761408933114</v>
      </c>
    </row>
    <row r="43" spans="1:11" x14ac:dyDescent="0.3">
      <c r="A43" s="11">
        <v>111</v>
      </c>
      <c r="B43" s="11" t="s">
        <v>52</v>
      </c>
      <c r="C43" s="12">
        <v>18667</v>
      </c>
      <c r="D43" s="12">
        <v>1054235.7518518518</v>
      </c>
      <c r="E43" s="23">
        <f t="shared" si="1"/>
        <v>56.475906779442425</v>
      </c>
      <c r="F43" s="12">
        <v>1034658.77</v>
      </c>
      <c r="G43" s="12">
        <f t="shared" si="2"/>
        <v>55.427158622167461</v>
      </c>
      <c r="H43" s="20">
        <f t="shared" si="3"/>
        <v>-19576.9818518518</v>
      </c>
      <c r="I43" s="20">
        <f t="shared" si="4"/>
        <v>-1.0487481572749644</v>
      </c>
      <c r="J43" s="21">
        <f t="shared" si="5"/>
        <v>19576.9818518518</v>
      </c>
      <c r="K43" s="21">
        <f t="shared" si="6"/>
        <v>1.0487481572749666</v>
      </c>
    </row>
    <row r="44" spans="1:11" x14ac:dyDescent="0.3">
      <c r="A44" s="11">
        <v>139</v>
      </c>
      <c r="B44" s="11" t="s">
        <v>53</v>
      </c>
      <c r="C44" s="12">
        <v>9844</v>
      </c>
      <c r="D44" s="12">
        <v>601845.40833333344</v>
      </c>
      <c r="E44" s="23">
        <f t="shared" si="1"/>
        <v>61.138298286604375</v>
      </c>
      <c r="F44" s="12">
        <v>551095.1</v>
      </c>
      <c r="G44" s="12">
        <f t="shared" si="2"/>
        <v>55.982842340511986</v>
      </c>
      <c r="H44" s="20">
        <f t="shared" si="3"/>
        <v>-50750.308333333465</v>
      </c>
      <c r="I44" s="20">
        <f t="shared" si="4"/>
        <v>-5.1554559460923883</v>
      </c>
      <c r="J44" s="21">
        <f t="shared" si="5"/>
        <v>50750.308333333465</v>
      </c>
      <c r="K44" s="21">
        <f t="shared" si="6"/>
        <v>5.1554559460923874</v>
      </c>
    </row>
    <row r="45" spans="1:11" x14ac:dyDescent="0.3">
      <c r="A45" s="11">
        <v>140</v>
      </c>
      <c r="B45" s="11" t="s">
        <v>54</v>
      </c>
      <c r="C45" s="12">
        <v>21368</v>
      </c>
      <c r="D45" s="12">
        <v>1412066.8555555556</v>
      </c>
      <c r="E45" s="23">
        <f t="shared" si="1"/>
        <v>66.08324857523192</v>
      </c>
      <c r="F45" s="12">
        <v>1269247.27</v>
      </c>
      <c r="G45" s="12">
        <f t="shared" si="2"/>
        <v>59.39944168850618</v>
      </c>
      <c r="H45" s="20">
        <f t="shared" si="3"/>
        <v>-142819.58555555553</v>
      </c>
      <c r="I45" s="20">
        <f t="shared" si="4"/>
        <v>-6.6838068867257405</v>
      </c>
      <c r="J45" s="21">
        <f t="shared" si="5"/>
        <v>142819.58555555553</v>
      </c>
      <c r="K45" s="21">
        <f t="shared" si="6"/>
        <v>6.6838068867257361</v>
      </c>
    </row>
    <row r="46" spans="1:11" x14ac:dyDescent="0.3">
      <c r="A46" s="11">
        <v>142</v>
      </c>
      <c r="B46" s="11" t="s">
        <v>55</v>
      </c>
      <c r="C46" s="12">
        <v>6711</v>
      </c>
      <c r="D46" s="12">
        <v>361422.51111111115</v>
      </c>
      <c r="E46" s="23">
        <f t="shared" si="1"/>
        <v>53.855239325154393</v>
      </c>
      <c r="F46" s="12">
        <v>375878.42</v>
      </c>
      <c r="G46" s="12">
        <f t="shared" si="2"/>
        <v>56.009301147369989</v>
      </c>
      <c r="H46" s="20">
        <f t="shared" si="3"/>
        <v>14455.908888888836</v>
      </c>
      <c r="I46" s="20">
        <f t="shared" si="4"/>
        <v>2.1540618222155956</v>
      </c>
      <c r="J46" s="21">
        <f t="shared" si="5"/>
        <v>-14455.908888888836</v>
      </c>
      <c r="K46" s="21">
        <f t="shared" si="6"/>
        <v>-2.1540618222155916</v>
      </c>
    </row>
    <row r="47" spans="1:11" x14ac:dyDescent="0.3">
      <c r="A47" s="11">
        <v>143</v>
      </c>
      <c r="B47" s="11" t="s">
        <v>56</v>
      </c>
      <c r="C47" s="12">
        <v>6942</v>
      </c>
      <c r="D47" s="12">
        <v>493324.13564814813</v>
      </c>
      <c r="E47" s="23">
        <f t="shared" si="1"/>
        <v>71.063689952196498</v>
      </c>
      <c r="F47" s="12">
        <v>385326.38</v>
      </c>
      <c r="G47" s="12">
        <f t="shared" si="2"/>
        <v>55.506537021031406</v>
      </c>
      <c r="H47" s="20">
        <f t="shared" si="3"/>
        <v>-107997.75564814813</v>
      </c>
      <c r="I47" s="20">
        <f t="shared" si="4"/>
        <v>-15.557152931165092</v>
      </c>
      <c r="J47" s="21">
        <f t="shared" si="5"/>
        <v>107997.75564814813</v>
      </c>
      <c r="K47" s="21">
        <f t="shared" si="6"/>
        <v>15.557152931165101</v>
      </c>
    </row>
    <row r="48" spans="1:11" x14ac:dyDescent="0.3">
      <c r="A48" s="11">
        <v>145</v>
      </c>
      <c r="B48" s="11" t="s">
        <v>57</v>
      </c>
      <c r="C48" s="12">
        <v>12269</v>
      </c>
      <c r="D48" s="12">
        <v>486922.73518518521</v>
      </c>
      <c r="E48" s="23">
        <f t="shared" si="1"/>
        <v>39.687238991375438</v>
      </c>
      <c r="F48" s="12">
        <v>719011.08</v>
      </c>
      <c r="G48" s="12">
        <f t="shared" si="2"/>
        <v>58.603886217295617</v>
      </c>
      <c r="H48" s="20">
        <f t="shared" si="3"/>
        <v>232088.34481481474</v>
      </c>
      <c r="I48" s="20">
        <f t="shared" si="4"/>
        <v>18.91664722592018</v>
      </c>
      <c r="J48" s="21">
        <f t="shared" si="5"/>
        <v>-232088.34481481474</v>
      </c>
      <c r="K48" s="21">
        <f t="shared" si="6"/>
        <v>-18.916647225920183</v>
      </c>
    </row>
    <row r="49" spans="1:11" x14ac:dyDescent="0.3">
      <c r="A49" s="11">
        <v>146</v>
      </c>
      <c r="B49" s="11" t="s">
        <v>58</v>
      </c>
      <c r="C49" s="12">
        <v>4857</v>
      </c>
      <c r="D49" s="12">
        <v>324501.78240740736</v>
      </c>
      <c r="E49" s="23">
        <f t="shared" si="1"/>
        <v>66.811155529628863</v>
      </c>
      <c r="F49" s="12">
        <v>255202.23</v>
      </c>
      <c r="G49" s="12">
        <f t="shared" si="2"/>
        <v>52.543180975911056</v>
      </c>
      <c r="H49" s="20">
        <f t="shared" si="3"/>
        <v>-69299.552407407347</v>
      </c>
      <c r="I49" s="20">
        <f t="shared" si="4"/>
        <v>-14.267974553717806</v>
      </c>
      <c r="J49" s="21">
        <f t="shared" si="5"/>
        <v>69299.552407407347</v>
      </c>
      <c r="K49" s="21">
        <f t="shared" si="6"/>
        <v>14.267974553717799</v>
      </c>
    </row>
    <row r="50" spans="1:11" x14ac:dyDescent="0.3">
      <c r="A50" s="11">
        <v>148</v>
      </c>
      <c r="B50" s="11" t="s">
        <v>59</v>
      </c>
      <c r="C50" s="12">
        <v>6907</v>
      </c>
      <c r="D50" s="12">
        <v>255242.27638888889</v>
      </c>
      <c r="E50" s="23">
        <f t="shared" si="1"/>
        <v>36.954144547399579</v>
      </c>
      <c r="F50" s="12">
        <v>438471.14</v>
      </c>
      <c r="G50" s="12">
        <f t="shared" si="2"/>
        <v>63.482139858114955</v>
      </c>
      <c r="H50" s="20">
        <f t="shared" si="3"/>
        <v>183228.86361111113</v>
      </c>
      <c r="I50" s="20">
        <f t="shared" si="4"/>
        <v>26.527995310715376</v>
      </c>
      <c r="J50" s="21">
        <f t="shared" si="5"/>
        <v>-183228.86361111113</v>
      </c>
      <c r="K50" s="21">
        <f t="shared" si="6"/>
        <v>-26.527995310715379</v>
      </c>
    </row>
    <row r="51" spans="1:11" x14ac:dyDescent="0.3">
      <c r="A51" s="11">
        <v>149</v>
      </c>
      <c r="B51" s="11" t="s">
        <v>60</v>
      </c>
      <c r="C51" s="12">
        <v>5386</v>
      </c>
      <c r="D51" s="12">
        <v>55736.198148148178</v>
      </c>
      <c r="E51" s="23">
        <f t="shared" si="1"/>
        <v>10.348347223941362</v>
      </c>
      <c r="F51" s="12">
        <v>316184.5</v>
      </c>
      <c r="G51" s="12">
        <f t="shared" si="2"/>
        <v>58.70488303007798</v>
      </c>
      <c r="H51" s="20">
        <f t="shared" si="3"/>
        <v>260448.30185185181</v>
      </c>
      <c r="I51" s="20">
        <f t="shared" si="4"/>
        <v>48.35653580613662</v>
      </c>
      <c r="J51" s="21">
        <f t="shared" si="5"/>
        <v>-260448.30185185181</v>
      </c>
      <c r="K51" s="21">
        <f t="shared" si="6"/>
        <v>-48.356535806136613</v>
      </c>
    </row>
    <row r="52" spans="1:11" x14ac:dyDescent="0.3">
      <c r="A52" s="11">
        <v>151</v>
      </c>
      <c r="B52" s="11" t="s">
        <v>61</v>
      </c>
      <c r="C52" s="12">
        <v>1951</v>
      </c>
      <c r="D52" s="12">
        <v>53015.308796296304</v>
      </c>
      <c r="E52" s="23">
        <f t="shared" si="1"/>
        <v>27.173402765913021</v>
      </c>
      <c r="F52" s="12">
        <v>109080.97</v>
      </c>
      <c r="G52" s="12">
        <f t="shared" si="2"/>
        <v>55.91028703229113</v>
      </c>
      <c r="H52" s="20">
        <f t="shared" si="3"/>
        <v>56065.661203703698</v>
      </c>
      <c r="I52" s="20">
        <f t="shared" si="4"/>
        <v>28.736884266378109</v>
      </c>
      <c r="J52" s="21">
        <f t="shared" si="5"/>
        <v>-56065.661203703698</v>
      </c>
      <c r="K52" s="21">
        <f t="shared" si="6"/>
        <v>-28.736884266378112</v>
      </c>
    </row>
    <row r="53" spans="1:11" x14ac:dyDescent="0.3">
      <c r="A53" s="11">
        <v>152</v>
      </c>
      <c r="B53" s="11" t="s">
        <v>62</v>
      </c>
      <c r="C53" s="12">
        <v>4522</v>
      </c>
      <c r="D53" s="12">
        <v>195908.34583333335</v>
      </c>
      <c r="E53" s="23">
        <f t="shared" si="1"/>
        <v>43.3233847486363</v>
      </c>
      <c r="F53" s="12">
        <v>250692.98</v>
      </c>
      <c r="G53" s="12">
        <f t="shared" si="2"/>
        <v>55.438518354710304</v>
      </c>
      <c r="H53" s="20">
        <f t="shared" si="3"/>
        <v>54784.634166666656</v>
      </c>
      <c r="I53" s="20">
        <f t="shared" si="4"/>
        <v>12.115133606074004</v>
      </c>
      <c r="J53" s="21">
        <f t="shared" si="5"/>
        <v>-54784.634166666656</v>
      </c>
      <c r="K53" s="21">
        <f t="shared" si="6"/>
        <v>-12.115133606074005</v>
      </c>
    </row>
    <row r="54" spans="1:11" x14ac:dyDescent="0.3">
      <c r="A54" s="11">
        <v>153</v>
      </c>
      <c r="B54" s="11" t="s">
        <v>63</v>
      </c>
      <c r="C54" s="12">
        <v>26508</v>
      </c>
      <c r="D54" s="12">
        <v>2784752.9833333339</v>
      </c>
      <c r="E54" s="23">
        <f t="shared" si="1"/>
        <v>105.05330403400234</v>
      </c>
      <c r="F54" s="12">
        <v>1543667.5</v>
      </c>
      <c r="G54" s="12">
        <f t="shared" si="2"/>
        <v>58.234023690961216</v>
      </c>
      <c r="H54" s="20">
        <f t="shared" si="3"/>
        <v>-1241085.4833333339</v>
      </c>
      <c r="I54" s="20">
        <f t="shared" si="4"/>
        <v>-46.819280343041122</v>
      </c>
      <c r="J54" s="21">
        <f t="shared" si="5"/>
        <v>1241085.4833333339</v>
      </c>
      <c r="K54" s="21">
        <f t="shared" si="6"/>
        <v>46.819280343041115</v>
      </c>
    </row>
    <row r="55" spans="1:11" x14ac:dyDescent="0.3">
      <c r="A55" s="11">
        <v>165</v>
      </c>
      <c r="B55" s="11" t="s">
        <v>64</v>
      </c>
      <c r="C55" s="12">
        <v>16413</v>
      </c>
      <c r="D55" s="12">
        <v>922900.20416666672</v>
      </c>
      <c r="E55" s="23">
        <f t="shared" si="1"/>
        <v>56.229830266658546</v>
      </c>
      <c r="F55" s="12">
        <v>981943.45</v>
      </c>
      <c r="G55" s="12">
        <f t="shared" si="2"/>
        <v>59.827176628282459</v>
      </c>
      <c r="H55" s="20">
        <f t="shared" si="3"/>
        <v>59043.245833333232</v>
      </c>
      <c r="I55" s="20">
        <f t="shared" si="4"/>
        <v>3.597346361623913</v>
      </c>
      <c r="J55" s="21">
        <f t="shared" si="5"/>
        <v>-59043.245833333232</v>
      </c>
      <c r="K55" s="21">
        <f t="shared" si="6"/>
        <v>-3.5973463616239099</v>
      </c>
    </row>
    <row r="56" spans="1:11" x14ac:dyDescent="0.3">
      <c r="A56" s="11">
        <v>167</v>
      </c>
      <c r="B56" s="11" t="s">
        <v>65</v>
      </c>
      <c r="C56" s="12">
        <v>76850</v>
      </c>
      <c r="D56" s="12">
        <v>6794895.8245370379</v>
      </c>
      <c r="E56" s="23">
        <f t="shared" si="1"/>
        <v>88.417642479336862</v>
      </c>
      <c r="F56" s="12">
        <v>5077633.25</v>
      </c>
      <c r="G56" s="12">
        <f t="shared" si="2"/>
        <v>66.072000650618094</v>
      </c>
      <c r="H56" s="20">
        <f t="shared" si="3"/>
        <v>-1717262.5745370379</v>
      </c>
      <c r="I56" s="20">
        <f t="shared" si="4"/>
        <v>-22.345641828718769</v>
      </c>
      <c r="J56" s="21">
        <f t="shared" si="5"/>
        <v>1717262.5745370379</v>
      </c>
      <c r="K56" s="21">
        <f t="shared" si="6"/>
        <v>22.345641828718776</v>
      </c>
    </row>
    <row r="57" spans="1:11" x14ac:dyDescent="0.3">
      <c r="A57" s="11">
        <v>169</v>
      </c>
      <c r="B57" s="11" t="s">
        <v>66</v>
      </c>
      <c r="C57" s="12">
        <v>5133</v>
      </c>
      <c r="D57" s="12">
        <v>361728.12361111114</v>
      </c>
      <c r="E57" s="23">
        <f t="shared" si="1"/>
        <v>70.471093631621102</v>
      </c>
      <c r="F57" s="12">
        <v>298469.58</v>
      </c>
      <c r="G57" s="12">
        <f t="shared" si="2"/>
        <v>58.147200467562833</v>
      </c>
      <c r="H57" s="20">
        <f t="shared" si="3"/>
        <v>-63258.543611111119</v>
      </c>
      <c r="I57" s="20">
        <f t="shared" si="4"/>
        <v>-12.323893164058269</v>
      </c>
      <c r="J57" s="21">
        <f t="shared" si="5"/>
        <v>63258.543611111119</v>
      </c>
      <c r="K57" s="21">
        <f t="shared" si="6"/>
        <v>12.323893164058275</v>
      </c>
    </row>
    <row r="58" spans="1:11" x14ac:dyDescent="0.3">
      <c r="A58" s="11">
        <v>171</v>
      </c>
      <c r="B58" s="11" t="s">
        <v>67</v>
      </c>
      <c r="C58" s="12">
        <v>4767</v>
      </c>
      <c r="D58" s="12">
        <v>209239.56111111108</v>
      </c>
      <c r="E58" s="23">
        <f t="shared" si="1"/>
        <v>43.893341957438864</v>
      </c>
      <c r="F58" s="12">
        <v>271950.88</v>
      </c>
      <c r="G58" s="12">
        <f t="shared" si="2"/>
        <v>57.048642752255091</v>
      </c>
      <c r="H58" s="20">
        <f t="shared" si="3"/>
        <v>62711.318888888927</v>
      </c>
      <c r="I58" s="20">
        <f t="shared" si="4"/>
        <v>13.155300794816227</v>
      </c>
      <c r="J58" s="21">
        <f t="shared" si="5"/>
        <v>-62711.318888888927</v>
      </c>
      <c r="K58" s="21">
        <f t="shared" si="6"/>
        <v>-13.155300794816222</v>
      </c>
    </row>
    <row r="59" spans="1:11" x14ac:dyDescent="0.3">
      <c r="A59" s="11">
        <v>172</v>
      </c>
      <c r="B59" s="11" t="s">
        <v>68</v>
      </c>
      <c r="C59" s="12">
        <v>4377</v>
      </c>
      <c r="D59" s="12">
        <v>185066.76342592595</v>
      </c>
      <c r="E59" s="23">
        <f t="shared" si="1"/>
        <v>42.281645745013925</v>
      </c>
      <c r="F59" s="12">
        <v>226750.99</v>
      </c>
      <c r="G59" s="12">
        <f t="shared" si="2"/>
        <v>51.805115375828194</v>
      </c>
      <c r="H59" s="20">
        <f t="shared" si="3"/>
        <v>41684.22657407404</v>
      </c>
      <c r="I59" s="20">
        <f t="shared" si="4"/>
        <v>9.5234696308142688</v>
      </c>
      <c r="J59" s="21">
        <f t="shared" si="5"/>
        <v>-41684.22657407404</v>
      </c>
      <c r="K59" s="21">
        <f t="shared" si="6"/>
        <v>-9.5234696308142652</v>
      </c>
    </row>
    <row r="60" spans="1:11" x14ac:dyDescent="0.3">
      <c r="A60" s="11">
        <v>176</v>
      </c>
      <c r="B60" s="11" t="s">
        <v>69</v>
      </c>
      <c r="C60" s="12">
        <v>4606</v>
      </c>
      <c r="D60" s="12">
        <v>504683.25000000006</v>
      </c>
      <c r="E60" s="23">
        <f t="shared" si="1"/>
        <v>109.57083152409902</v>
      </c>
      <c r="F60" s="12">
        <v>247472.08</v>
      </c>
      <c r="G60" s="12">
        <f t="shared" si="2"/>
        <v>53.728198002605296</v>
      </c>
      <c r="H60" s="20">
        <f t="shared" si="3"/>
        <v>-257211.17000000007</v>
      </c>
      <c r="I60" s="20">
        <f t="shared" si="4"/>
        <v>-55.842633521493724</v>
      </c>
      <c r="J60" s="21">
        <f t="shared" si="5"/>
        <v>257211.17000000007</v>
      </c>
      <c r="K60" s="21">
        <f t="shared" si="6"/>
        <v>55.842633521493717</v>
      </c>
    </row>
    <row r="61" spans="1:11" x14ac:dyDescent="0.3">
      <c r="A61" s="11">
        <v>177</v>
      </c>
      <c r="B61" s="11" t="s">
        <v>70</v>
      </c>
      <c r="C61" s="12">
        <v>1844</v>
      </c>
      <c r="D61" s="12">
        <v>63641.99027777779</v>
      </c>
      <c r="E61" s="23">
        <f t="shared" si="1"/>
        <v>34.513009912027002</v>
      </c>
      <c r="F61" s="12">
        <v>99740.37</v>
      </c>
      <c r="G61" s="12">
        <f t="shared" si="2"/>
        <v>54.089137744034701</v>
      </c>
      <c r="H61" s="20">
        <f t="shared" si="3"/>
        <v>36098.379722222206</v>
      </c>
      <c r="I61" s="20">
        <f t="shared" si="4"/>
        <v>19.5761278320077</v>
      </c>
      <c r="J61" s="21">
        <f t="shared" si="5"/>
        <v>-36098.379722222206</v>
      </c>
      <c r="K61" s="21">
        <f t="shared" si="6"/>
        <v>-19.576127832007703</v>
      </c>
    </row>
    <row r="62" spans="1:11" x14ac:dyDescent="0.3">
      <c r="A62" s="11">
        <v>178</v>
      </c>
      <c r="B62" s="11" t="s">
        <v>71</v>
      </c>
      <c r="C62" s="12">
        <v>6116</v>
      </c>
      <c r="D62" s="12">
        <v>265080.35601851851</v>
      </c>
      <c r="E62" s="23">
        <f t="shared" si="1"/>
        <v>43.342111840830363</v>
      </c>
      <c r="F62" s="12">
        <v>329390.17</v>
      </c>
      <c r="G62" s="12">
        <f t="shared" si="2"/>
        <v>53.857123937213863</v>
      </c>
      <c r="H62" s="20">
        <f t="shared" si="3"/>
        <v>64309.813981481479</v>
      </c>
      <c r="I62" s="20">
        <f t="shared" si="4"/>
        <v>10.515012096383501</v>
      </c>
      <c r="J62" s="21">
        <f t="shared" si="5"/>
        <v>-64309.813981481479</v>
      </c>
      <c r="K62" s="21">
        <f t="shared" si="6"/>
        <v>-10.515012096383499</v>
      </c>
    </row>
    <row r="63" spans="1:11" x14ac:dyDescent="0.3">
      <c r="A63" s="11">
        <v>179</v>
      </c>
      <c r="B63" s="11" t="s">
        <v>72</v>
      </c>
      <c r="C63" s="12">
        <v>142400</v>
      </c>
      <c r="D63" s="12">
        <v>11162148.261574075</v>
      </c>
      <c r="E63" s="23">
        <f t="shared" si="1"/>
        <v>78.385872623413448</v>
      </c>
      <c r="F63" s="12">
        <v>9683190.6999999993</v>
      </c>
      <c r="G63" s="12">
        <f t="shared" si="2"/>
        <v>67.999934691011234</v>
      </c>
      <c r="H63" s="20">
        <f t="shared" si="3"/>
        <v>-1478957.5615740754</v>
      </c>
      <c r="I63" s="20">
        <f t="shared" si="4"/>
        <v>-10.385937932402214</v>
      </c>
      <c r="J63" s="21">
        <f t="shared" si="5"/>
        <v>1478957.5615740754</v>
      </c>
      <c r="K63" s="21">
        <f t="shared" si="6"/>
        <v>10.385937932402214</v>
      </c>
    </row>
    <row r="64" spans="1:11" x14ac:dyDescent="0.3">
      <c r="A64" s="11">
        <v>181</v>
      </c>
      <c r="B64" s="11" t="s">
        <v>73</v>
      </c>
      <c r="C64" s="12">
        <v>1739</v>
      </c>
      <c r="D64" s="12">
        <v>97984.738425925927</v>
      </c>
      <c r="E64" s="23">
        <f t="shared" si="1"/>
        <v>56.345450503695183</v>
      </c>
      <c r="F64" s="12">
        <v>96197.39</v>
      </c>
      <c r="G64" s="12">
        <f t="shared" si="2"/>
        <v>55.317648073605518</v>
      </c>
      <c r="H64" s="20">
        <f t="shared" si="3"/>
        <v>-1787.3484259259276</v>
      </c>
      <c r="I64" s="20">
        <f t="shared" si="4"/>
        <v>-1.0278024300896647</v>
      </c>
      <c r="J64" s="21">
        <f t="shared" si="5"/>
        <v>1787.3484259259276</v>
      </c>
      <c r="K64" s="21">
        <f t="shared" si="6"/>
        <v>1.0278024300896651</v>
      </c>
    </row>
    <row r="65" spans="1:11" x14ac:dyDescent="0.3">
      <c r="A65" s="11">
        <v>182</v>
      </c>
      <c r="B65" s="11" t="s">
        <v>74</v>
      </c>
      <c r="C65" s="12">
        <v>20182</v>
      </c>
      <c r="D65" s="12">
        <v>1451185.0851851853</v>
      </c>
      <c r="E65" s="23">
        <f t="shared" si="1"/>
        <v>71.904919491883135</v>
      </c>
      <c r="F65" s="12">
        <v>1138371.58</v>
      </c>
      <c r="G65" s="12">
        <f t="shared" si="2"/>
        <v>56.405290853235563</v>
      </c>
      <c r="H65" s="20">
        <f t="shared" si="3"/>
        <v>-312813.50518518523</v>
      </c>
      <c r="I65" s="20">
        <f t="shared" si="4"/>
        <v>-15.499628638647572</v>
      </c>
      <c r="J65" s="21">
        <f t="shared" si="5"/>
        <v>312813.50518518523</v>
      </c>
      <c r="K65" s="21">
        <f t="shared" si="6"/>
        <v>15.499628638647568</v>
      </c>
    </row>
    <row r="66" spans="1:11" x14ac:dyDescent="0.3">
      <c r="A66" s="11">
        <v>186</v>
      </c>
      <c r="B66" s="11" t="s">
        <v>75</v>
      </c>
      <c r="C66" s="12">
        <v>43711</v>
      </c>
      <c r="D66" s="12">
        <v>1886252.6699074071</v>
      </c>
      <c r="E66" s="23">
        <f t="shared" si="1"/>
        <v>43.1528143924277</v>
      </c>
      <c r="F66" s="12">
        <v>2873789.68</v>
      </c>
      <c r="G66" s="12">
        <f t="shared" si="2"/>
        <v>65.745228432202424</v>
      </c>
      <c r="H66" s="20">
        <f t="shared" si="3"/>
        <v>987537.01009259303</v>
      </c>
      <c r="I66" s="20">
        <f t="shared" si="4"/>
        <v>22.592414039774724</v>
      </c>
      <c r="J66" s="21">
        <f t="shared" si="5"/>
        <v>-987537.01009259303</v>
      </c>
      <c r="K66" s="21">
        <f t="shared" si="6"/>
        <v>-22.592414039774727</v>
      </c>
    </row>
    <row r="67" spans="1:11" x14ac:dyDescent="0.3">
      <c r="A67" s="11">
        <v>202</v>
      </c>
      <c r="B67" s="11" t="s">
        <v>76</v>
      </c>
      <c r="C67" s="12">
        <v>33937</v>
      </c>
      <c r="D67" s="12">
        <v>1606245.1328703705</v>
      </c>
      <c r="E67" s="23">
        <f t="shared" si="1"/>
        <v>47.330203991819268</v>
      </c>
      <c r="F67" s="12">
        <v>2063734.65</v>
      </c>
      <c r="G67" s="12">
        <f t="shared" si="2"/>
        <v>60.810756696231252</v>
      </c>
      <c r="H67" s="20">
        <f t="shared" si="3"/>
        <v>457489.51712962938</v>
      </c>
      <c r="I67" s="20">
        <f t="shared" si="4"/>
        <v>13.480552704411984</v>
      </c>
      <c r="J67" s="21">
        <f t="shared" si="5"/>
        <v>-457489.51712962938</v>
      </c>
      <c r="K67" s="21">
        <f t="shared" si="6"/>
        <v>-13.480552704411981</v>
      </c>
    </row>
    <row r="68" spans="1:11" x14ac:dyDescent="0.3">
      <c r="A68" s="11">
        <v>204</v>
      </c>
      <c r="B68" s="11" t="s">
        <v>77</v>
      </c>
      <c r="C68" s="12">
        <v>2893</v>
      </c>
      <c r="D68" s="12">
        <v>151045.53611111114</v>
      </c>
      <c r="E68" s="23">
        <f t="shared" si="1"/>
        <v>52.210693436263789</v>
      </c>
      <c r="F68" s="12">
        <v>155891.31</v>
      </c>
      <c r="G68" s="12">
        <f t="shared" si="2"/>
        <v>53.885693052194952</v>
      </c>
      <c r="H68" s="20">
        <f t="shared" si="3"/>
        <v>4845.7738888888562</v>
      </c>
      <c r="I68" s="20">
        <f t="shared" si="4"/>
        <v>1.6749996159311635</v>
      </c>
      <c r="J68" s="21">
        <f t="shared" si="5"/>
        <v>-4845.7738888888562</v>
      </c>
      <c r="K68" s="21">
        <f t="shared" si="6"/>
        <v>-1.6749996159311635</v>
      </c>
    </row>
    <row r="69" spans="1:11" x14ac:dyDescent="0.3">
      <c r="A69" s="11">
        <v>205</v>
      </c>
      <c r="B69" s="11" t="s">
        <v>78</v>
      </c>
      <c r="C69" s="12">
        <v>36709</v>
      </c>
      <c r="D69" s="12">
        <v>2563025.3273148155</v>
      </c>
      <c r="E69" s="23">
        <f t="shared" si="1"/>
        <v>69.820080288616296</v>
      </c>
      <c r="F69" s="12">
        <v>2271804.4500000002</v>
      </c>
      <c r="G69" s="12">
        <f t="shared" si="2"/>
        <v>61.886851998147598</v>
      </c>
      <c r="H69" s="20">
        <f t="shared" si="3"/>
        <v>-291220.8773148153</v>
      </c>
      <c r="I69" s="20">
        <f t="shared" si="4"/>
        <v>-7.9332282904686977</v>
      </c>
      <c r="J69" s="21">
        <f t="shared" si="5"/>
        <v>291220.8773148153</v>
      </c>
      <c r="K69" s="21">
        <f t="shared" si="6"/>
        <v>7.9332282904686942</v>
      </c>
    </row>
    <row r="70" spans="1:11" x14ac:dyDescent="0.3">
      <c r="A70" s="11">
        <v>208</v>
      </c>
      <c r="B70" s="11" t="s">
        <v>79</v>
      </c>
      <c r="C70" s="12">
        <v>12373</v>
      </c>
      <c r="D70" s="12">
        <v>636550.81111111119</v>
      </c>
      <c r="E70" s="23">
        <f t="shared" ref="E70:E133" si="7">D70/C70</f>
        <v>51.446764011243125</v>
      </c>
      <c r="F70" s="12">
        <v>696035.36</v>
      </c>
      <c r="G70" s="12">
        <f t="shared" si="2"/>
        <v>56.254373232037501</v>
      </c>
      <c r="H70" s="20">
        <f t="shared" si="3"/>
        <v>59484.548888888792</v>
      </c>
      <c r="I70" s="20">
        <f t="shared" si="4"/>
        <v>4.8076092207943759</v>
      </c>
      <c r="J70" s="21">
        <f t="shared" si="5"/>
        <v>-59484.548888888792</v>
      </c>
      <c r="K70" s="21">
        <f t="shared" si="6"/>
        <v>-4.8076092207943741</v>
      </c>
    </row>
    <row r="71" spans="1:11" x14ac:dyDescent="0.3">
      <c r="A71" s="11">
        <v>211</v>
      </c>
      <c r="B71" s="11" t="s">
        <v>80</v>
      </c>
      <c r="C71" s="12">
        <v>31868</v>
      </c>
      <c r="D71" s="12">
        <v>1411380.3694444443</v>
      </c>
      <c r="E71" s="23">
        <f t="shared" si="7"/>
        <v>44.288325889432798</v>
      </c>
      <c r="F71" s="12">
        <v>1926846.62</v>
      </c>
      <c r="G71" s="12">
        <f t="shared" si="2"/>
        <v>60.463368269110084</v>
      </c>
      <c r="H71" s="20">
        <f t="shared" ref="H71:H134" si="8">F71-D71</f>
        <v>515466.2505555558</v>
      </c>
      <c r="I71" s="20">
        <f t="shared" ref="I71:I134" si="9">G71-E71</f>
        <v>16.175042379677286</v>
      </c>
      <c r="J71" s="21">
        <f t="shared" si="5"/>
        <v>-515466.2505555558</v>
      </c>
      <c r="K71" s="21">
        <f t="shared" si="6"/>
        <v>-16.175042379677286</v>
      </c>
    </row>
    <row r="72" spans="1:11" x14ac:dyDescent="0.3">
      <c r="A72" s="11">
        <v>213</v>
      </c>
      <c r="B72" s="11" t="s">
        <v>81</v>
      </c>
      <c r="C72" s="12">
        <v>5356</v>
      </c>
      <c r="D72" s="12">
        <v>291339.85000000003</v>
      </c>
      <c r="E72" s="23">
        <f t="shared" si="7"/>
        <v>54.395042942494406</v>
      </c>
      <c r="F72" s="12">
        <v>281506.2</v>
      </c>
      <c r="G72" s="12">
        <f t="shared" ref="G72:G135" si="10">F72/C72</f>
        <v>52.55903659447349</v>
      </c>
      <c r="H72" s="20">
        <f t="shared" si="8"/>
        <v>-9833.6500000000233</v>
      </c>
      <c r="I72" s="20">
        <f t="shared" si="9"/>
        <v>-1.8360063480209163</v>
      </c>
      <c r="J72" s="21">
        <f t="shared" ref="J72:J135" si="11">H72*-1</f>
        <v>9833.6500000000233</v>
      </c>
      <c r="K72" s="21">
        <f t="shared" ref="K72:K135" si="12">J72/C72</f>
        <v>1.8360063480209154</v>
      </c>
    </row>
    <row r="73" spans="1:11" x14ac:dyDescent="0.3">
      <c r="A73" s="11">
        <v>214</v>
      </c>
      <c r="B73" s="11" t="s">
        <v>82</v>
      </c>
      <c r="C73" s="12">
        <v>12906</v>
      </c>
      <c r="D73" s="12">
        <v>1488874.4185185183</v>
      </c>
      <c r="E73" s="23">
        <f t="shared" si="7"/>
        <v>115.36296439783963</v>
      </c>
      <c r="F73" s="12">
        <v>762815.25</v>
      </c>
      <c r="G73" s="12">
        <f t="shared" si="10"/>
        <v>59.105474198047418</v>
      </c>
      <c r="H73" s="20">
        <f t="shared" si="8"/>
        <v>-726059.16851851833</v>
      </c>
      <c r="I73" s="20">
        <f t="shared" si="9"/>
        <v>-56.257490199792215</v>
      </c>
      <c r="J73" s="21">
        <f t="shared" si="11"/>
        <v>726059.16851851833</v>
      </c>
      <c r="K73" s="21">
        <f t="shared" si="12"/>
        <v>56.257490199792215</v>
      </c>
    </row>
    <row r="74" spans="1:11" x14ac:dyDescent="0.3">
      <c r="A74" s="11">
        <v>216</v>
      </c>
      <c r="B74" s="11" t="s">
        <v>83</v>
      </c>
      <c r="C74" s="12">
        <v>1339</v>
      </c>
      <c r="D74" s="12">
        <v>5165.778703703716</v>
      </c>
      <c r="E74" s="23">
        <f t="shared" si="7"/>
        <v>3.8579377921611022</v>
      </c>
      <c r="F74" s="12">
        <v>69356.600000000006</v>
      </c>
      <c r="G74" s="12">
        <f t="shared" si="10"/>
        <v>51.797311426437645</v>
      </c>
      <c r="H74" s="20">
        <f t="shared" si="8"/>
        <v>64190.821296296286</v>
      </c>
      <c r="I74" s="20">
        <f t="shared" si="9"/>
        <v>47.939373634276542</v>
      </c>
      <c r="J74" s="21">
        <f t="shared" si="11"/>
        <v>-64190.821296296286</v>
      </c>
      <c r="K74" s="21">
        <f t="shared" si="12"/>
        <v>-47.939373634276542</v>
      </c>
    </row>
    <row r="75" spans="1:11" x14ac:dyDescent="0.3">
      <c r="A75" s="11">
        <v>217</v>
      </c>
      <c r="B75" s="11" t="s">
        <v>84</v>
      </c>
      <c r="C75" s="12">
        <v>5464</v>
      </c>
      <c r="D75" s="12">
        <v>247146.96851851852</v>
      </c>
      <c r="E75" s="23">
        <f t="shared" si="7"/>
        <v>45.231875643945557</v>
      </c>
      <c r="F75" s="12">
        <v>316936.05</v>
      </c>
      <c r="G75" s="12">
        <f t="shared" si="10"/>
        <v>58.004401537335283</v>
      </c>
      <c r="H75" s="20">
        <f t="shared" si="8"/>
        <v>69789.081481481466</v>
      </c>
      <c r="I75" s="20">
        <f t="shared" si="9"/>
        <v>12.772525893389727</v>
      </c>
      <c r="J75" s="21">
        <f t="shared" si="11"/>
        <v>-69789.081481481466</v>
      </c>
      <c r="K75" s="21">
        <f t="shared" si="12"/>
        <v>-12.772525893389727</v>
      </c>
    </row>
    <row r="76" spans="1:11" x14ac:dyDescent="0.3">
      <c r="A76" s="11">
        <v>218</v>
      </c>
      <c r="B76" s="11" t="s">
        <v>85</v>
      </c>
      <c r="C76" s="12">
        <v>1245</v>
      </c>
      <c r="D76" s="12">
        <v>-5238.1115740740752</v>
      </c>
      <c r="E76" s="23">
        <f t="shared" si="7"/>
        <v>-4.2073185333928311</v>
      </c>
      <c r="F76" s="12">
        <v>68819.789999999994</v>
      </c>
      <c r="G76" s="12">
        <f t="shared" si="10"/>
        <v>55.276939759036139</v>
      </c>
      <c r="H76" s="20">
        <f t="shared" si="8"/>
        <v>74057.901574074072</v>
      </c>
      <c r="I76" s="20">
        <f t="shared" si="9"/>
        <v>59.484258292428969</v>
      </c>
      <c r="J76" s="21">
        <f t="shared" si="11"/>
        <v>-74057.901574074072</v>
      </c>
      <c r="K76" s="21">
        <f t="shared" si="12"/>
        <v>-59.484258292428976</v>
      </c>
    </row>
    <row r="77" spans="1:11" x14ac:dyDescent="0.3">
      <c r="A77" s="11">
        <v>224</v>
      </c>
      <c r="B77" s="11" t="s">
        <v>86</v>
      </c>
      <c r="C77" s="12">
        <v>8714</v>
      </c>
      <c r="D77" s="12">
        <v>675660.89490740746</v>
      </c>
      <c r="E77" s="23">
        <f t="shared" si="7"/>
        <v>77.537399002456681</v>
      </c>
      <c r="F77" s="12">
        <v>513195.9</v>
      </c>
      <c r="G77" s="12">
        <f t="shared" si="10"/>
        <v>58.89326371356438</v>
      </c>
      <c r="H77" s="20">
        <f t="shared" si="8"/>
        <v>-162464.99490740744</v>
      </c>
      <c r="I77" s="20">
        <f t="shared" si="9"/>
        <v>-18.644135288892301</v>
      </c>
      <c r="J77" s="21">
        <f t="shared" si="11"/>
        <v>162464.99490740744</v>
      </c>
      <c r="K77" s="21">
        <f t="shared" si="12"/>
        <v>18.644135288892294</v>
      </c>
    </row>
    <row r="78" spans="1:11" x14ac:dyDescent="0.3">
      <c r="A78" s="11">
        <v>226</v>
      </c>
      <c r="B78" s="11" t="s">
        <v>87</v>
      </c>
      <c r="C78" s="12">
        <v>3949</v>
      </c>
      <c r="D78" s="12">
        <v>259319.69722222222</v>
      </c>
      <c r="E78" s="23">
        <f t="shared" si="7"/>
        <v>65.667180861540189</v>
      </c>
      <c r="F78" s="12">
        <v>211398.06</v>
      </c>
      <c r="G78" s="12">
        <f t="shared" si="10"/>
        <v>53.532048619903776</v>
      </c>
      <c r="H78" s="20">
        <f t="shared" si="8"/>
        <v>-47921.637222222227</v>
      </c>
      <c r="I78" s="20">
        <f t="shared" si="9"/>
        <v>-12.135132241636413</v>
      </c>
      <c r="J78" s="21">
        <f t="shared" si="11"/>
        <v>47921.637222222227</v>
      </c>
      <c r="K78" s="21">
        <f t="shared" si="12"/>
        <v>12.135132241636422</v>
      </c>
    </row>
    <row r="79" spans="1:11" x14ac:dyDescent="0.3">
      <c r="A79" s="11">
        <v>230</v>
      </c>
      <c r="B79" s="11" t="s">
        <v>88</v>
      </c>
      <c r="C79" s="12">
        <v>2342</v>
      </c>
      <c r="D79" s="12">
        <v>180338.65555555557</v>
      </c>
      <c r="E79" s="23">
        <f t="shared" si="7"/>
        <v>77.001987854635175</v>
      </c>
      <c r="F79" s="12">
        <v>128084.25</v>
      </c>
      <c r="G79" s="12">
        <f t="shared" si="10"/>
        <v>54.690115286080271</v>
      </c>
      <c r="H79" s="20">
        <f t="shared" si="8"/>
        <v>-52254.405555555568</v>
      </c>
      <c r="I79" s="20">
        <f t="shared" si="9"/>
        <v>-22.311872568554904</v>
      </c>
      <c r="J79" s="21">
        <f t="shared" si="11"/>
        <v>52254.405555555568</v>
      </c>
      <c r="K79" s="21">
        <f t="shared" si="12"/>
        <v>22.311872568554897</v>
      </c>
    </row>
    <row r="80" spans="1:11" x14ac:dyDescent="0.3">
      <c r="A80" s="11">
        <v>231</v>
      </c>
      <c r="B80" s="11" t="s">
        <v>89</v>
      </c>
      <c r="C80" s="12">
        <v>1246</v>
      </c>
      <c r="D80" s="12">
        <v>10651.012500000003</v>
      </c>
      <c r="E80" s="23">
        <f t="shared" si="7"/>
        <v>8.5481641252006444</v>
      </c>
      <c r="F80" s="12">
        <v>60338.1</v>
      </c>
      <c r="G80" s="12">
        <f t="shared" si="10"/>
        <v>48.425441412520065</v>
      </c>
      <c r="H80" s="20">
        <f t="shared" si="8"/>
        <v>49687.087499999994</v>
      </c>
      <c r="I80" s="20">
        <f t="shared" si="9"/>
        <v>39.877277287319423</v>
      </c>
      <c r="J80" s="21">
        <f t="shared" si="11"/>
        <v>-49687.087499999994</v>
      </c>
      <c r="K80" s="21">
        <f t="shared" si="12"/>
        <v>-39.877277287319416</v>
      </c>
    </row>
    <row r="81" spans="1:11" x14ac:dyDescent="0.3">
      <c r="A81" s="11">
        <v>232</v>
      </c>
      <c r="B81" s="11" t="s">
        <v>90</v>
      </c>
      <c r="C81" s="12">
        <v>13184</v>
      </c>
      <c r="D81" s="12">
        <v>861302.8819444445</v>
      </c>
      <c r="E81" s="23">
        <f t="shared" si="7"/>
        <v>65.329405487290998</v>
      </c>
      <c r="F81" s="12">
        <v>761312.16</v>
      </c>
      <c r="G81" s="12">
        <f t="shared" si="10"/>
        <v>57.745157766990296</v>
      </c>
      <c r="H81" s="20">
        <f t="shared" si="8"/>
        <v>-99990.721944444464</v>
      </c>
      <c r="I81" s="20">
        <f t="shared" si="9"/>
        <v>-7.5842477203007022</v>
      </c>
      <c r="J81" s="21">
        <f t="shared" si="11"/>
        <v>99990.721944444464</v>
      </c>
      <c r="K81" s="21">
        <f t="shared" si="12"/>
        <v>7.584247720300703</v>
      </c>
    </row>
    <row r="82" spans="1:11" x14ac:dyDescent="0.3">
      <c r="A82" s="11">
        <v>233</v>
      </c>
      <c r="B82" s="11" t="s">
        <v>91</v>
      </c>
      <c r="C82" s="12">
        <v>15726</v>
      </c>
      <c r="D82" s="12">
        <v>539193.95138888888</v>
      </c>
      <c r="E82" s="23">
        <f t="shared" si="7"/>
        <v>34.28678312278322</v>
      </c>
      <c r="F82" s="12">
        <v>873721.39</v>
      </c>
      <c r="G82" s="12">
        <f t="shared" si="10"/>
        <v>55.559035355462292</v>
      </c>
      <c r="H82" s="20">
        <f t="shared" si="8"/>
        <v>334527.43861111114</v>
      </c>
      <c r="I82" s="20">
        <f t="shared" si="9"/>
        <v>21.272252232679072</v>
      </c>
      <c r="J82" s="21">
        <f t="shared" si="11"/>
        <v>-334527.43861111114</v>
      </c>
      <c r="K82" s="21">
        <f t="shared" si="12"/>
        <v>-21.272252232679076</v>
      </c>
    </row>
    <row r="83" spans="1:11" x14ac:dyDescent="0.3">
      <c r="A83" s="11">
        <v>235</v>
      </c>
      <c r="B83" s="11" t="s">
        <v>92</v>
      </c>
      <c r="C83" s="12">
        <v>9797</v>
      </c>
      <c r="D83" s="12">
        <v>283003.72361111105</v>
      </c>
      <c r="E83" s="23">
        <f t="shared" si="7"/>
        <v>28.886773870686032</v>
      </c>
      <c r="F83" s="12">
        <v>583304.04</v>
      </c>
      <c r="G83" s="12">
        <f t="shared" si="10"/>
        <v>59.539046646932739</v>
      </c>
      <c r="H83" s="20">
        <f t="shared" si="8"/>
        <v>300300.31638888898</v>
      </c>
      <c r="I83" s="20">
        <f t="shared" si="9"/>
        <v>30.652272776246708</v>
      </c>
      <c r="J83" s="21">
        <f t="shared" si="11"/>
        <v>-300300.31638888898</v>
      </c>
      <c r="K83" s="21">
        <f t="shared" si="12"/>
        <v>-30.652272776246708</v>
      </c>
    </row>
    <row r="84" spans="1:11" x14ac:dyDescent="0.3">
      <c r="A84" s="11">
        <v>236</v>
      </c>
      <c r="B84" s="11" t="s">
        <v>93</v>
      </c>
      <c r="C84" s="12">
        <v>4261</v>
      </c>
      <c r="D84" s="12">
        <v>168352.13101851853</v>
      </c>
      <c r="E84" s="23">
        <f t="shared" si="7"/>
        <v>39.510004932766613</v>
      </c>
      <c r="F84" s="12">
        <v>248116.26</v>
      </c>
      <c r="G84" s="12">
        <f t="shared" si="10"/>
        <v>58.229584604552926</v>
      </c>
      <c r="H84" s="20">
        <f t="shared" si="8"/>
        <v>79764.128981481481</v>
      </c>
      <c r="I84" s="20">
        <f t="shared" si="9"/>
        <v>18.719579671786313</v>
      </c>
      <c r="J84" s="21">
        <f t="shared" si="11"/>
        <v>-79764.128981481481</v>
      </c>
      <c r="K84" s="21">
        <f t="shared" si="12"/>
        <v>-18.719579671786313</v>
      </c>
    </row>
    <row r="85" spans="1:11" x14ac:dyDescent="0.3">
      <c r="A85" s="11">
        <v>239</v>
      </c>
      <c r="B85" s="11" t="s">
        <v>94</v>
      </c>
      <c r="C85" s="12">
        <v>2202</v>
      </c>
      <c r="D85" s="12">
        <v>55557.777777777796</v>
      </c>
      <c r="E85" s="23">
        <f t="shared" si="7"/>
        <v>25.230598445857311</v>
      </c>
      <c r="F85" s="12">
        <v>117240.57</v>
      </c>
      <c r="G85" s="12">
        <f t="shared" si="10"/>
        <v>53.242765667574936</v>
      </c>
      <c r="H85" s="20">
        <f t="shared" si="8"/>
        <v>61682.792222222211</v>
      </c>
      <c r="I85" s="20">
        <f t="shared" si="9"/>
        <v>28.012167221717625</v>
      </c>
      <c r="J85" s="21">
        <f t="shared" si="11"/>
        <v>-61682.792222222211</v>
      </c>
      <c r="K85" s="21">
        <f t="shared" si="12"/>
        <v>-28.012167221717625</v>
      </c>
    </row>
    <row r="86" spans="1:11" x14ac:dyDescent="0.3">
      <c r="A86" s="11">
        <v>240</v>
      </c>
      <c r="B86" s="11" t="s">
        <v>95</v>
      </c>
      <c r="C86" s="12">
        <v>20707</v>
      </c>
      <c r="D86" s="12">
        <v>1797962.9319444448</v>
      </c>
      <c r="E86" s="23">
        <f t="shared" si="7"/>
        <v>86.828750275000957</v>
      </c>
      <c r="F86" s="12">
        <v>1225335.74</v>
      </c>
      <c r="G86" s="12">
        <f t="shared" si="10"/>
        <v>59.174952431544888</v>
      </c>
      <c r="H86" s="20">
        <f t="shared" si="8"/>
        <v>-572627.19194444478</v>
      </c>
      <c r="I86" s="20">
        <f t="shared" si="9"/>
        <v>-27.653797843456069</v>
      </c>
      <c r="J86" s="21">
        <f t="shared" si="11"/>
        <v>572627.19194444478</v>
      </c>
      <c r="K86" s="21">
        <f t="shared" si="12"/>
        <v>27.653797843456069</v>
      </c>
    </row>
    <row r="87" spans="1:11" x14ac:dyDescent="0.3">
      <c r="A87" s="11">
        <v>241</v>
      </c>
      <c r="B87" s="11" t="s">
        <v>96</v>
      </c>
      <c r="C87" s="12">
        <v>8079</v>
      </c>
      <c r="D87" s="12">
        <v>368441.07824074075</v>
      </c>
      <c r="E87" s="23">
        <f t="shared" si="7"/>
        <v>45.604787503495572</v>
      </c>
      <c r="F87" s="12">
        <v>470680.09</v>
      </c>
      <c r="G87" s="12">
        <f t="shared" si="10"/>
        <v>58.259696744646618</v>
      </c>
      <c r="H87" s="20">
        <f t="shared" si="8"/>
        <v>102239.01175925927</v>
      </c>
      <c r="I87" s="20">
        <f t="shared" si="9"/>
        <v>12.654909241151046</v>
      </c>
      <c r="J87" s="21">
        <f t="shared" si="11"/>
        <v>-102239.01175925927</v>
      </c>
      <c r="K87" s="21">
        <f t="shared" si="12"/>
        <v>-12.654909241151042</v>
      </c>
    </row>
    <row r="88" spans="1:11" x14ac:dyDescent="0.3">
      <c r="A88" s="11">
        <v>244</v>
      </c>
      <c r="B88" s="11" t="s">
        <v>97</v>
      </c>
      <c r="C88" s="12">
        <v>18355</v>
      </c>
      <c r="D88" s="12">
        <v>967693.43888888892</v>
      </c>
      <c r="E88" s="23">
        <f t="shared" si="7"/>
        <v>52.720971881715549</v>
      </c>
      <c r="F88" s="12">
        <v>1104981.6299999999</v>
      </c>
      <c r="G88" s="12">
        <f t="shared" si="10"/>
        <v>60.200579133751013</v>
      </c>
      <c r="H88" s="20">
        <f t="shared" si="8"/>
        <v>137288.19111111097</v>
      </c>
      <c r="I88" s="20">
        <f t="shared" si="9"/>
        <v>7.4796072520354642</v>
      </c>
      <c r="J88" s="21">
        <f t="shared" si="11"/>
        <v>-137288.19111111097</v>
      </c>
      <c r="K88" s="21">
        <f t="shared" si="12"/>
        <v>-7.4796072520354651</v>
      </c>
    </row>
    <row r="89" spans="1:11" x14ac:dyDescent="0.3">
      <c r="A89" s="11">
        <v>245</v>
      </c>
      <c r="B89" s="11" t="s">
        <v>98</v>
      </c>
      <c r="C89" s="12">
        <v>36756</v>
      </c>
      <c r="D89" s="12">
        <v>2459196.7680555559</v>
      </c>
      <c r="E89" s="23">
        <f t="shared" si="7"/>
        <v>66.905995430829137</v>
      </c>
      <c r="F89" s="12">
        <v>2404827.4</v>
      </c>
      <c r="G89" s="12">
        <f t="shared" si="10"/>
        <v>65.426798345848297</v>
      </c>
      <c r="H89" s="20">
        <f t="shared" si="8"/>
        <v>-54369.368055555969</v>
      </c>
      <c r="I89" s="20">
        <f t="shared" si="9"/>
        <v>-1.4791970849808393</v>
      </c>
      <c r="J89" s="21">
        <f t="shared" si="11"/>
        <v>54369.368055555969</v>
      </c>
      <c r="K89" s="21">
        <f t="shared" si="12"/>
        <v>1.4791970849808458</v>
      </c>
    </row>
    <row r="90" spans="1:11" x14ac:dyDescent="0.3">
      <c r="A90" s="11">
        <v>249</v>
      </c>
      <c r="B90" s="11" t="s">
        <v>99</v>
      </c>
      <c r="C90" s="12">
        <v>9605</v>
      </c>
      <c r="D90" s="12">
        <v>1020126.8476851851</v>
      </c>
      <c r="E90" s="23">
        <f t="shared" si="7"/>
        <v>106.20789668768195</v>
      </c>
      <c r="F90" s="12">
        <v>513195.9</v>
      </c>
      <c r="G90" s="12">
        <f t="shared" si="10"/>
        <v>53.430078084331079</v>
      </c>
      <c r="H90" s="20">
        <f t="shared" si="8"/>
        <v>-506930.94768518512</v>
      </c>
      <c r="I90" s="20">
        <f t="shared" si="9"/>
        <v>-52.777818603350873</v>
      </c>
      <c r="J90" s="21">
        <f t="shared" si="11"/>
        <v>506930.94768518512</v>
      </c>
      <c r="K90" s="21">
        <f t="shared" si="12"/>
        <v>52.777818603350873</v>
      </c>
    </row>
    <row r="91" spans="1:11" x14ac:dyDescent="0.3">
      <c r="A91" s="11">
        <v>250</v>
      </c>
      <c r="B91" s="11" t="s">
        <v>100</v>
      </c>
      <c r="C91" s="12">
        <v>1865</v>
      </c>
      <c r="D91" s="12">
        <v>90320.382407407407</v>
      </c>
      <c r="E91" s="23">
        <f t="shared" si="7"/>
        <v>48.429159467778767</v>
      </c>
      <c r="F91" s="12">
        <v>102853.91</v>
      </c>
      <c r="G91" s="12">
        <f t="shared" si="10"/>
        <v>55.149549597855227</v>
      </c>
      <c r="H91" s="20">
        <f t="shared" si="8"/>
        <v>12533.527592592596</v>
      </c>
      <c r="I91" s="20">
        <f t="shared" si="9"/>
        <v>6.7203901300764599</v>
      </c>
      <c r="J91" s="21">
        <f t="shared" si="11"/>
        <v>-12533.527592592596</v>
      </c>
      <c r="K91" s="21">
        <f t="shared" si="12"/>
        <v>-6.720390130076459</v>
      </c>
    </row>
    <row r="92" spans="1:11" x14ac:dyDescent="0.3">
      <c r="A92" s="11">
        <v>256</v>
      </c>
      <c r="B92" s="11" t="s">
        <v>101</v>
      </c>
      <c r="C92" s="12">
        <v>1620</v>
      </c>
      <c r="D92" s="12">
        <v>51727.319444444445</v>
      </c>
      <c r="E92" s="23">
        <f t="shared" si="7"/>
        <v>31.930444101508918</v>
      </c>
      <c r="F92" s="12">
        <v>81381.27</v>
      </c>
      <c r="G92" s="12">
        <f t="shared" si="10"/>
        <v>50.235351851851853</v>
      </c>
      <c r="H92" s="20">
        <f t="shared" si="8"/>
        <v>29653.950555555559</v>
      </c>
      <c r="I92" s="20">
        <f t="shared" si="9"/>
        <v>18.304907750342934</v>
      </c>
      <c r="J92" s="21">
        <f t="shared" si="11"/>
        <v>-29653.950555555559</v>
      </c>
      <c r="K92" s="21">
        <f t="shared" si="12"/>
        <v>-18.304907750342938</v>
      </c>
    </row>
    <row r="93" spans="1:11" x14ac:dyDescent="0.3">
      <c r="A93" s="11">
        <v>257</v>
      </c>
      <c r="B93" s="11" t="s">
        <v>102</v>
      </c>
      <c r="C93" s="12">
        <v>39586</v>
      </c>
      <c r="D93" s="12">
        <v>1647344.972222222</v>
      </c>
      <c r="E93" s="23">
        <f t="shared" si="7"/>
        <v>41.614332648467183</v>
      </c>
      <c r="F93" s="12">
        <v>2533770.56</v>
      </c>
      <c r="G93" s="12">
        <f t="shared" si="10"/>
        <v>64.006733693730112</v>
      </c>
      <c r="H93" s="20">
        <f t="shared" si="8"/>
        <v>886425.58777777804</v>
      </c>
      <c r="I93" s="20">
        <f t="shared" si="9"/>
        <v>22.392401045262929</v>
      </c>
      <c r="J93" s="21">
        <f t="shared" si="11"/>
        <v>-886425.58777777804</v>
      </c>
      <c r="K93" s="21">
        <f t="shared" si="12"/>
        <v>-22.392401045262922</v>
      </c>
    </row>
    <row r="94" spans="1:11" x14ac:dyDescent="0.3">
      <c r="A94" s="11">
        <v>260</v>
      </c>
      <c r="B94" s="11" t="s">
        <v>103</v>
      </c>
      <c r="C94" s="12">
        <v>10136</v>
      </c>
      <c r="D94" s="12">
        <v>1076649.8694444443</v>
      </c>
      <c r="E94" s="23">
        <f t="shared" si="7"/>
        <v>106.22038964526878</v>
      </c>
      <c r="F94" s="12">
        <v>544331.22</v>
      </c>
      <c r="G94" s="12">
        <f t="shared" si="10"/>
        <v>53.70276440410418</v>
      </c>
      <c r="H94" s="20">
        <f t="shared" si="8"/>
        <v>-532318.64944444434</v>
      </c>
      <c r="I94" s="20">
        <f t="shared" si="9"/>
        <v>-52.517625241164602</v>
      </c>
      <c r="J94" s="21">
        <f t="shared" si="11"/>
        <v>532318.64944444434</v>
      </c>
      <c r="K94" s="21">
        <f t="shared" si="12"/>
        <v>52.517625241164595</v>
      </c>
    </row>
    <row r="95" spans="1:11" x14ac:dyDescent="0.3">
      <c r="A95" s="11">
        <v>261</v>
      </c>
      <c r="B95" s="11" t="s">
        <v>104</v>
      </c>
      <c r="C95" s="12">
        <v>6453</v>
      </c>
      <c r="D95" s="12">
        <v>194932.89027777777</v>
      </c>
      <c r="E95" s="23">
        <f t="shared" si="7"/>
        <v>30.20810325085662</v>
      </c>
      <c r="F95" s="12">
        <v>420541.49</v>
      </c>
      <c r="G95" s="12">
        <f t="shared" si="10"/>
        <v>65.169919417325275</v>
      </c>
      <c r="H95" s="20">
        <f t="shared" si="8"/>
        <v>225608.59972222222</v>
      </c>
      <c r="I95" s="20">
        <f t="shared" si="9"/>
        <v>34.961816166468651</v>
      </c>
      <c r="J95" s="21">
        <f t="shared" si="11"/>
        <v>-225608.59972222222</v>
      </c>
      <c r="K95" s="21">
        <f t="shared" si="12"/>
        <v>-34.961816166468651</v>
      </c>
    </row>
    <row r="96" spans="1:11" x14ac:dyDescent="0.3">
      <c r="A96" s="11">
        <v>263</v>
      </c>
      <c r="B96" s="11" t="s">
        <v>105</v>
      </c>
      <c r="C96" s="12">
        <v>7998</v>
      </c>
      <c r="D96" s="12">
        <v>422208.51898148149</v>
      </c>
      <c r="E96" s="23">
        <f t="shared" si="7"/>
        <v>52.789262188232243</v>
      </c>
      <c r="F96" s="12">
        <v>447811.74</v>
      </c>
      <c r="G96" s="12">
        <f t="shared" si="10"/>
        <v>55.990465116279069</v>
      </c>
      <c r="H96" s="20">
        <f t="shared" si="8"/>
        <v>25603.221018518496</v>
      </c>
      <c r="I96" s="20">
        <f t="shared" si="9"/>
        <v>3.2012029280468255</v>
      </c>
      <c r="J96" s="21">
        <f t="shared" si="11"/>
        <v>-25603.221018518496</v>
      </c>
      <c r="K96" s="21">
        <f t="shared" si="12"/>
        <v>-3.2012029280468237</v>
      </c>
    </row>
    <row r="97" spans="1:11" x14ac:dyDescent="0.3">
      <c r="A97" s="11">
        <v>265</v>
      </c>
      <c r="B97" s="11" t="s">
        <v>106</v>
      </c>
      <c r="C97" s="12">
        <v>1096</v>
      </c>
      <c r="D97" s="12">
        <v>-8839.0171296296285</v>
      </c>
      <c r="E97" s="23">
        <f t="shared" si="7"/>
        <v>-8.0647966511219238</v>
      </c>
      <c r="F97" s="12">
        <v>53896.31</v>
      </c>
      <c r="G97" s="12">
        <f t="shared" si="10"/>
        <v>49.175465328467148</v>
      </c>
      <c r="H97" s="20">
        <f t="shared" si="8"/>
        <v>62735.32712962963</v>
      </c>
      <c r="I97" s="20">
        <f t="shared" si="9"/>
        <v>57.240261979589071</v>
      </c>
      <c r="J97" s="21">
        <f t="shared" si="11"/>
        <v>-62735.32712962963</v>
      </c>
      <c r="K97" s="21">
        <f t="shared" si="12"/>
        <v>-57.240261979589079</v>
      </c>
    </row>
    <row r="98" spans="1:11" x14ac:dyDescent="0.3">
      <c r="A98" s="11">
        <v>271</v>
      </c>
      <c r="B98" s="11" t="s">
        <v>107</v>
      </c>
      <c r="C98" s="12">
        <v>7103</v>
      </c>
      <c r="D98" s="12">
        <v>604719.92916666681</v>
      </c>
      <c r="E98" s="23">
        <f t="shared" si="7"/>
        <v>85.135848115819627</v>
      </c>
      <c r="F98" s="12">
        <v>409053.64</v>
      </c>
      <c r="G98" s="12">
        <f t="shared" si="10"/>
        <v>57.588855413205692</v>
      </c>
      <c r="H98" s="20">
        <f t="shared" si="8"/>
        <v>-195666.2891666668</v>
      </c>
      <c r="I98" s="20">
        <f t="shared" si="9"/>
        <v>-27.546992702613935</v>
      </c>
      <c r="J98" s="21">
        <f t="shared" si="11"/>
        <v>195666.2891666668</v>
      </c>
      <c r="K98" s="21">
        <f t="shared" si="12"/>
        <v>27.546992702613938</v>
      </c>
    </row>
    <row r="99" spans="1:11" x14ac:dyDescent="0.3">
      <c r="A99" s="11">
        <v>272</v>
      </c>
      <c r="B99" s="11" t="s">
        <v>108</v>
      </c>
      <c r="C99" s="12">
        <v>47681</v>
      </c>
      <c r="D99" s="12">
        <v>2965727.6953703701</v>
      </c>
      <c r="E99" s="23">
        <f t="shared" si="7"/>
        <v>62.199360235111889</v>
      </c>
      <c r="F99" s="12">
        <v>2832132.78</v>
      </c>
      <c r="G99" s="12">
        <f t="shared" si="10"/>
        <v>59.397512216606188</v>
      </c>
      <c r="H99" s="20">
        <f t="shared" si="8"/>
        <v>-133594.91537037026</v>
      </c>
      <c r="I99" s="20">
        <f t="shared" si="9"/>
        <v>-2.8018480185057015</v>
      </c>
      <c r="J99" s="21">
        <f t="shared" si="11"/>
        <v>133594.91537037026</v>
      </c>
      <c r="K99" s="21">
        <f t="shared" si="12"/>
        <v>2.8018480185056998</v>
      </c>
    </row>
    <row r="100" spans="1:11" x14ac:dyDescent="0.3">
      <c r="A100" s="11">
        <v>273</v>
      </c>
      <c r="B100" s="11" t="s">
        <v>109</v>
      </c>
      <c r="C100" s="12">
        <v>3846</v>
      </c>
      <c r="D100" s="12">
        <v>96508.266203703723</v>
      </c>
      <c r="E100" s="23">
        <f t="shared" si="7"/>
        <v>25.093152939080532</v>
      </c>
      <c r="F100" s="12">
        <v>229971.89</v>
      </c>
      <c r="G100" s="12">
        <f t="shared" si="10"/>
        <v>59.79508320332814</v>
      </c>
      <c r="H100" s="20">
        <f t="shared" si="8"/>
        <v>133463.62379629631</v>
      </c>
      <c r="I100" s="20">
        <f t="shared" si="9"/>
        <v>34.701930264247608</v>
      </c>
      <c r="J100" s="21">
        <f t="shared" si="11"/>
        <v>-133463.62379629631</v>
      </c>
      <c r="K100" s="21">
        <f t="shared" si="12"/>
        <v>-34.701930264247608</v>
      </c>
    </row>
    <row r="101" spans="1:11" x14ac:dyDescent="0.3">
      <c r="A101" s="11">
        <v>275</v>
      </c>
      <c r="B101" s="11" t="s">
        <v>110</v>
      </c>
      <c r="C101" s="12">
        <v>2627</v>
      </c>
      <c r="D101" s="12">
        <v>82846.681481481486</v>
      </c>
      <c r="E101" s="23">
        <f t="shared" si="7"/>
        <v>31.536612669007038</v>
      </c>
      <c r="F101" s="12">
        <v>141075.19</v>
      </c>
      <c r="G101" s="12">
        <f t="shared" si="10"/>
        <v>53.702013703844692</v>
      </c>
      <c r="H101" s="20">
        <f t="shared" si="8"/>
        <v>58228.508518518516</v>
      </c>
      <c r="I101" s="20">
        <f t="shared" si="9"/>
        <v>22.165401034837654</v>
      </c>
      <c r="J101" s="21">
        <f t="shared" si="11"/>
        <v>-58228.508518518516</v>
      </c>
      <c r="K101" s="21">
        <f t="shared" si="12"/>
        <v>-22.165401034837654</v>
      </c>
    </row>
    <row r="102" spans="1:11" x14ac:dyDescent="0.3">
      <c r="A102" s="11">
        <v>276</v>
      </c>
      <c r="B102" s="11" t="s">
        <v>111</v>
      </c>
      <c r="C102" s="12">
        <v>14821</v>
      </c>
      <c r="D102" s="12">
        <v>973458.69768518524</v>
      </c>
      <c r="E102" s="23">
        <f t="shared" si="7"/>
        <v>65.681040259441687</v>
      </c>
      <c r="F102" s="12">
        <v>911083.77</v>
      </c>
      <c r="G102" s="12">
        <f t="shared" si="10"/>
        <v>61.472489710545851</v>
      </c>
      <c r="H102" s="20">
        <f t="shared" si="8"/>
        <v>-62374.927685185219</v>
      </c>
      <c r="I102" s="20">
        <f t="shared" si="9"/>
        <v>-4.2085505488958361</v>
      </c>
      <c r="J102" s="21">
        <f t="shared" si="11"/>
        <v>62374.927685185219</v>
      </c>
      <c r="K102" s="21">
        <f t="shared" si="12"/>
        <v>4.2085505488958379</v>
      </c>
    </row>
    <row r="103" spans="1:11" x14ac:dyDescent="0.3">
      <c r="A103" s="11">
        <v>280</v>
      </c>
      <c r="B103" s="11" t="s">
        <v>112</v>
      </c>
      <c r="C103" s="12">
        <v>2077</v>
      </c>
      <c r="D103" s="12">
        <v>45123.572222222232</v>
      </c>
      <c r="E103" s="23">
        <f t="shared" si="7"/>
        <v>21.725359760338097</v>
      </c>
      <c r="F103" s="12">
        <v>120246.74</v>
      </c>
      <c r="G103" s="12">
        <f t="shared" si="10"/>
        <v>57.894434280211847</v>
      </c>
      <c r="H103" s="20">
        <f t="shared" si="8"/>
        <v>75123.167777777766</v>
      </c>
      <c r="I103" s="20">
        <f t="shared" si="9"/>
        <v>36.169074519873746</v>
      </c>
      <c r="J103" s="21">
        <f t="shared" si="11"/>
        <v>-75123.167777777766</v>
      </c>
      <c r="K103" s="21">
        <f t="shared" si="12"/>
        <v>-36.169074519873746</v>
      </c>
    </row>
    <row r="104" spans="1:11" x14ac:dyDescent="0.3">
      <c r="A104" s="11">
        <v>284</v>
      </c>
      <c r="B104" s="11" t="s">
        <v>113</v>
      </c>
      <c r="C104" s="12">
        <v>2308</v>
      </c>
      <c r="D104" s="12">
        <v>11663.864351851867</v>
      </c>
      <c r="E104" s="23">
        <f t="shared" si="7"/>
        <v>5.053667396816234</v>
      </c>
      <c r="F104" s="12">
        <v>123789.72</v>
      </c>
      <c r="G104" s="12">
        <f t="shared" si="10"/>
        <v>53.635060658578858</v>
      </c>
      <c r="H104" s="20">
        <f t="shared" si="8"/>
        <v>112125.85564814814</v>
      </c>
      <c r="I104" s="20">
        <f t="shared" si="9"/>
        <v>48.581393261762628</v>
      </c>
      <c r="J104" s="21">
        <f t="shared" si="11"/>
        <v>-112125.85564814814</v>
      </c>
      <c r="K104" s="21">
        <f t="shared" si="12"/>
        <v>-48.581393261762621</v>
      </c>
    </row>
    <row r="105" spans="1:11" x14ac:dyDescent="0.3">
      <c r="A105" s="11">
        <v>285</v>
      </c>
      <c r="B105" s="11" t="s">
        <v>114</v>
      </c>
      <c r="C105" s="12">
        <v>52126</v>
      </c>
      <c r="D105" s="12">
        <v>4682822.5740740756</v>
      </c>
      <c r="E105" s="23">
        <f t="shared" si="7"/>
        <v>89.836599280092003</v>
      </c>
      <c r="F105" s="12">
        <v>3171829.81</v>
      </c>
      <c r="G105" s="12">
        <f t="shared" si="10"/>
        <v>60.849284618040905</v>
      </c>
      <c r="H105" s="20">
        <f t="shared" si="8"/>
        <v>-1510992.7640740755</v>
      </c>
      <c r="I105" s="20">
        <f t="shared" si="9"/>
        <v>-28.987314662051098</v>
      </c>
      <c r="J105" s="21">
        <f t="shared" si="11"/>
        <v>1510992.7640740755</v>
      </c>
      <c r="K105" s="21">
        <f t="shared" si="12"/>
        <v>28.987314662051098</v>
      </c>
    </row>
    <row r="106" spans="1:11" x14ac:dyDescent="0.3">
      <c r="A106" s="11">
        <v>286</v>
      </c>
      <c r="B106" s="11" t="s">
        <v>115</v>
      </c>
      <c r="C106" s="12">
        <v>82113</v>
      </c>
      <c r="D106" s="12">
        <v>5839137.8310185196</v>
      </c>
      <c r="E106" s="23">
        <f t="shared" si="7"/>
        <v>71.111003507587341</v>
      </c>
      <c r="F106" s="12">
        <v>4901450.3099999996</v>
      </c>
      <c r="G106" s="12">
        <f t="shared" si="10"/>
        <v>59.691526433086111</v>
      </c>
      <c r="H106" s="20">
        <f t="shared" si="8"/>
        <v>-937687.52101852</v>
      </c>
      <c r="I106" s="20">
        <f t="shared" si="9"/>
        <v>-11.419477074501231</v>
      </c>
      <c r="J106" s="21">
        <f t="shared" si="11"/>
        <v>937687.52101852</v>
      </c>
      <c r="K106" s="21">
        <f t="shared" si="12"/>
        <v>11.419477074501236</v>
      </c>
    </row>
    <row r="107" spans="1:11" x14ac:dyDescent="0.3">
      <c r="A107" s="11">
        <v>287</v>
      </c>
      <c r="B107" s="11" t="s">
        <v>116</v>
      </c>
      <c r="C107" s="12">
        <v>6486</v>
      </c>
      <c r="D107" s="12">
        <v>156014.87777777779</v>
      </c>
      <c r="E107" s="23">
        <f t="shared" si="7"/>
        <v>24.054097714736013</v>
      </c>
      <c r="F107" s="12">
        <v>346997.73</v>
      </c>
      <c r="G107" s="12">
        <f t="shared" si="10"/>
        <v>53.499495837187787</v>
      </c>
      <c r="H107" s="20">
        <f t="shared" si="8"/>
        <v>190982.85222222219</v>
      </c>
      <c r="I107" s="20">
        <f t="shared" si="9"/>
        <v>29.445398122451774</v>
      </c>
      <c r="J107" s="21">
        <f t="shared" si="11"/>
        <v>-190982.85222222219</v>
      </c>
      <c r="K107" s="21">
        <f t="shared" si="12"/>
        <v>-29.44539812245177</v>
      </c>
    </row>
    <row r="108" spans="1:11" x14ac:dyDescent="0.3">
      <c r="A108" s="11">
        <v>288</v>
      </c>
      <c r="B108" s="11" t="s">
        <v>117</v>
      </c>
      <c r="C108" s="12">
        <v>6428</v>
      </c>
      <c r="D108" s="12">
        <v>169725.48657407411</v>
      </c>
      <c r="E108" s="23">
        <f t="shared" si="7"/>
        <v>26.404089386134739</v>
      </c>
      <c r="F108" s="12">
        <v>370510.26</v>
      </c>
      <c r="G108" s="12">
        <f t="shared" si="10"/>
        <v>57.640052893590543</v>
      </c>
      <c r="H108" s="20">
        <f t="shared" si="8"/>
        <v>200784.7734259259</v>
      </c>
      <c r="I108" s="20">
        <f t="shared" si="9"/>
        <v>31.235963507455804</v>
      </c>
      <c r="J108" s="21">
        <f t="shared" si="11"/>
        <v>-200784.7734259259</v>
      </c>
      <c r="K108" s="21">
        <f t="shared" si="12"/>
        <v>-31.235963507455804</v>
      </c>
    </row>
    <row r="109" spans="1:11" x14ac:dyDescent="0.3">
      <c r="A109" s="11">
        <v>290</v>
      </c>
      <c r="B109" s="11" t="s">
        <v>118</v>
      </c>
      <c r="C109" s="12">
        <v>8190</v>
      </c>
      <c r="D109" s="12">
        <v>486789.55879629636</v>
      </c>
      <c r="E109" s="23">
        <f t="shared" si="7"/>
        <v>59.437064566092353</v>
      </c>
      <c r="F109" s="12">
        <v>437075.42</v>
      </c>
      <c r="G109" s="12">
        <f t="shared" si="10"/>
        <v>53.366962148962145</v>
      </c>
      <c r="H109" s="20">
        <f t="shared" si="8"/>
        <v>-49714.138796296378</v>
      </c>
      <c r="I109" s="20">
        <f t="shared" si="9"/>
        <v>-6.070102417130208</v>
      </c>
      <c r="J109" s="21">
        <f t="shared" si="11"/>
        <v>49714.138796296378</v>
      </c>
      <c r="K109" s="21">
        <f t="shared" si="12"/>
        <v>6.0701024171302045</v>
      </c>
    </row>
    <row r="110" spans="1:11" x14ac:dyDescent="0.3">
      <c r="A110" s="11">
        <v>291</v>
      </c>
      <c r="B110" s="11" t="s">
        <v>119</v>
      </c>
      <c r="C110" s="12">
        <v>2206</v>
      </c>
      <c r="D110" s="12">
        <v>80780.972685185203</v>
      </c>
      <c r="E110" s="23">
        <f t="shared" si="7"/>
        <v>36.618754617037716</v>
      </c>
      <c r="F110" s="12">
        <v>108114.7</v>
      </c>
      <c r="G110" s="12">
        <f t="shared" si="10"/>
        <v>49.009383499546686</v>
      </c>
      <c r="H110" s="20">
        <f t="shared" si="8"/>
        <v>27333.727314814794</v>
      </c>
      <c r="I110" s="20">
        <f t="shared" si="9"/>
        <v>12.39062888250897</v>
      </c>
      <c r="J110" s="21">
        <f t="shared" si="11"/>
        <v>-27333.727314814794</v>
      </c>
      <c r="K110" s="21">
        <f t="shared" si="12"/>
        <v>-12.390628882508972</v>
      </c>
    </row>
    <row r="111" spans="1:11" x14ac:dyDescent="0.3">
      <c r="A111" s="11">
        <v>297</v>
      </c>
      <c r="B111" s="11" t="s">
        <v>120</v>
      </c>
      <c r="C111" s="12">
        <v>119282</v>
      </c>
      <c r="D111" s="12">
        <v>5074904.0638888888</v>
      </c>
      <c r="E111" s="23">
        <f t="shared" si="7"/>
        <v>42.545430692718838</v>
      </c>
      <c r="F111" s="12">
        <v>7818722.0700000003</v>
      </c>
      <c r="G111" s="12">
        <f t="shared" si="10"/>
        <v>65.5482140641505</v>
      </c>
      <c r="H111" s="20">
        <f t="shared" si="8"/>
        <v>2743818.0061111115</v>
      </c>
      <c r="I111" s="20">
        <f t="shared" si="9"/>
        <v>23.002783371431661</v>
      </c>
      <c r="J111" s="21">
        <f t="shared" si="11"/>
        <v>-2743818.0061111115</v>
      </c>
      <c r="K111" s="21">
        <f t="shared" si="12"/>
        <v>-23.002783371431661</v>
      </c>
    </row>
    <row r="112" spans="1:11" x14ac:dyDescent="0.3">
      <c r="A112" s="11">
        <v>300</v>
      </c>
      <c r="B112" s="11" t="s">
        <v>121</v>
      </c>
      <c r="C112" s="12">
        <v>3551</v>
      </c>
      <c r="D112" s="12">
        <v>48457.028240740743</v>
      </c>
      <c r="E112" s="23">
        <f t="shared" si="7"/>
        <v>13.646023159881933</v>
      </c>
      <c r="F112" s="12">
        <v>191750.6</v>
      </c>
      <c r="G112" s="12">
        <f t="shared" si="10"/>
        <v>53.999042523232895</v>
      </c>
      <c r="H112" s="20">
        <f t="shared" si="8"/>
        <v>143293.57175925927</v>
      </c>
      <c r="I112" s="20">
        <f t="shared" si="9"/>
        <v>40.35301936335096</v>
      </c>
      <c r="J112" s="21">
        <f t="shared" si="11"/>
        <v>-143293.57175925927</v>
      </c>
      <c r="K112" s="21">
        <f t="shared" si="12"/>
        <v>-40.35301936335096</v>
      </c>
    </row>
    <row r="113" spans="1:11" x14ac:dyDescent="0.3">
      <c r="A113" s="11">
        <v>301</v>
      </c>
      <c r="B113" s="11" t="s">
        <v>122</v>
      </c>
      <c r="C113" s="12">
        <v>20678</v>
      </c>
      <c r="D113" s="12">
        <v>1163572.8643518519</v>
      </c>
      <c r="E113" s="23">
        <f t="shared" si="7"/>
        <v>56.271054471024854</v>
      </c>
      <c r="F113" s="12">
        <v>1148678.44</v>
      </c>
      <c r="G113" s="12">
        <f t="shared" si="10"/>
        <v>55.550751523358159</v>
      </c>
      <c r="H113" s="20">
        <f t="shared" si="8"/>
        <v>-14894.424351851922</v>
      </c>
      <c r="I113" s="20">
        <f t="shared" si="9"/>
        <v>-0.72030294766669556</v>
      </c>
      <c r="J113" s="21">
        <f t="shared" si="11"/>
        <v>14894.424351851922</v>
      </c>
      <c r="K113" s="21">
        <f t="shared" si="12"/>
        <v>0.72030294766669511</v>
      </c>
    </row>
    <row r="114" spans="1:11" x14ac:dyDescent="0.3">
      <c r="A114" s="11">
        <v>304</v>
      </c>
      <c r="B114" s="11" t="s">
        <v>123</v>
      </c>
      <c r="C114" s="12">
        <v>949</v>
      </c>
      <c r="D114" s="12">
        <v>-19114.320370370369</v>
      </c>
      <c r="E114" s="23">
        <f t="shared" si="7"/>
        <v>-20.141538851812822</v>
      </c>
      <c r="F114" s="12">
        <v>52178.5</v>
      </c>
      <c r="G114" s="12">
        <f t="shared" si="10"/>
        <v>54.982613277133822</v>
      </c>
      <c r="H114" s="20">
        <f t="shared" si="8"/>
        <v>71292.820370370377</v>
      </c>
      <c r="I114" s="20">
        <f t="shared" si="9"/>
        <v>75.124152128946648</v>
      </c>
      <c r="J114" s="21">
        <f t="shared" si="11"/>
        <v>-71292.820370370377</v>
      </c>
      <c r="K114" s="21">
        <f t="shared" si="12"/>
        <v>-75.124152128946662</v>
      </c>
    </row>
    <row r="115" spans="1:11" x14ac:dyDescent="0.3">
      <c r="A115" s="11">
        <v>305</v>
      </c>
      <c r="B115" s="11" t="s">
        <v>124</v>
      </c>
      <c r="C115" s="12">
        <v>15134</v>
      </c>
      <c r="D115" s="12">
        <v>1210942.7273148149</v>
      </c>
      <c r="E115" s="23">
        <f t="shared" si="7"/>
        <v>80.014717015647875</v>
      </c>
      <c r="F115" s="12">
        <v>883384.07</v>
      </c>
      <c r="G115" s="12">
        <f t="shared" si="10"/>
        <v>58.370825294039903</v>
      </c>
      <c r="H115" s="20">
        <f t="shared" si="8"/>
        <v>-327558.65731481498</v>
      </c>
      <c r="I115" s="20">
        <f t="shared" si="9"/>
        <v>-21.643891721607972</v>
      </c>
      <c r="J115" s="21">
        <f t="shared" si="11"/>
        <v>327558.65731481498</v>
      </c>
      <c r="K115" s="21">
        <f t="shared" si="12"/>
        <v>21.643891721607968</v>
      </c>
    </row>
    <row r="116" spans="1:11" x14ac:dyDescent="0.3">
      <c r="A116" s="11">
        <v>309</v>
      </c>
      <c r="B116" s="11" t="s">
        <v>125</v>
      </c>
      <c r="C116" s="12">
        <v>6688</v>
      </c>
      <c r="D116" s="12">
        <v>856015.23518518521</v>
      </c>
      <c r="E116" s="23">
        <f t="shared" si="7"/>
        <v>127.99270861022507</v>
      </c>
      <c r="F116" s="12">
        <v>372979.62</v>
      </c>
      <c r="G116" s="12">
        <f t="shared" si="10"/>
        <v>55.768483851674638</v>
      </c>
      <c r="H116" s="20">
        <f t="shared" si="8"/>
        <v>-483035.61518518522</v>
      </c>
      <c r="I116" s="20">
        <f t="shared" si="9"/>
        <v>-72.224224758550434</v>
      </c>
      <c r="J116" s="21">
        <f t="shared" si="11"/>
        <v>483035.61518518522</v>
      </c>
      <c r="K116" s="21">
        <f t="shared" si="12"/>
        <v>72.22422475855042</v>
      </c>
    </row>
    <row r="117" spans="1:11" x14ac:dyDescent="0.3">
      <c r="A117" s="11">
        <v>312</v>
      </c>
      <c r="B117" s="11" t="s">
        <v>126</v>
      </c>
      <c r="C117" s="12">
        <v>1313</v>
      </c>
      <c r="D117" s="12">
        <v>46003.247685185182</v>
      </c>
      <c r="E117" s="23">
        <f t="shared" si="7"/>
        <v>35.036746142562976</v>
      </c>
      <c r="F117" s="12">
        <v>67316.7</v>
      </c>
      <c r="G117" s="12">
        <f t="shared" si="10"/>
        <v>51.269383092155365</v>
      </c>
      <c r="H117" s="20">
        <f t="shared" si="8"/>
        <v>21313.452314814815</v>
      </c>
      <c r="I117" s="20">
        <f t="shared" si="9"/>
        <v>16.23263694959239</v>
      </c>
      <c r="J117" s="21">
        <f t="shared" si="11"/>
        <v>-21313.452314814815</v>
      </c>
      <c r="K117" s="21">
        <f t="shared" si="12"/>
        <v>-16.232636949592393</v>
      </c>
    </row>
    <row r="118" spans="1:11" x14ac:dyDescent="0.3">
      <c r="A118" s="11">
        <v>316</v>
      </c>
      <c r="B118" s="11" t="s">
        <v>127</v>
      </c>
      <c r="C118" s="12">
        <v>4368</v>
      </c>
      <c r="D118" s="12">
        <v>290269.40231481486</v>
      </c>
      <c r="E118" s="23">
        <f t="shared" si="7"/>
        <v>66.453617746065675</v>
      </c>
      <c r="F118" s="12">
        <v>261429.29</v>
      </c>
      <c r="G118" s="12">
        <f t="shared" si="10"/>
        <v>59.851027930402935</v>
      </c>
      <c r="H118" s="20">
        <f t="shared" si="8"/>
        <v>-28840.112314814847</v>
      </c>
      <c r="I118" s="20">
        <f t="shared" si="9"/>
        <v>-6.6025898156627392</v>
      </c>
      <c r="J118" s="21">
        <f t="shared" si="11"/>
        <v>28840.112314814847</v>
      </c>
      <c r="K118" s="21">
        <f t="shared" si="12"/>
        <v>6.6025898156627401</v>
      </c>
    </row>
    <row r="119" spans="1:11" x14ac:dyDescent="0.3">
      <c r="A119" s="11">
        <v>317</v>
      </c>
      <c r="B119" s="11" t="s">
        <v>128</v>
      </c>
      <c r="C119" s="12">
        <v>2576</v>
      </c>
      <c r="D119" s="12">
        <v>64245.495370370387</v>
      </c>
      <c r="E119" s="23">
        <f t="shared" si="7"/>
        <v>24.940021494709001</v>
      </c>
      <c r="F119" s="12">
        <v>139679.47</v>
      </c>
      <c r="G119" s="12">
        <f t="shared" si="10"/>
        <v>54.223396739130436</v>
      </c>
      <c r="H119" s="20">
        <f t="shared" si="8"/>
        <v>75433.974629629607</v>
      </c>
      <c r="I119" s="20">
        <f t="shared" si="9"/>
        <v>29.283375244421435</v>
      </c>
      <c r="J119" s="21">
        <f t="shared" si="11"/>
        <v>-75433.974629629607</v>
      </c>
      <c r="K119" s="21">
        <f t="shared" si="12"/>
        <v>-29.283375244421432</v>
      </c>
    </row>
    <row r="120" spans="1:11" x14ac:dyDescent="0.3">
      <c r="A120" s="11">
        <v>320</v>
      </c>
      <c r="B120" s="11" t="s">
        <v>129</v>
      </c>
      <c r="C120" s="12">
        <v>7274</v>
      </c>
      <c r="D120" s="12">
        <v>328513.01435185189</v>
      </c>
      <c r="E120" s="23">
        <f t="shared" si="7"/>
        <v>45.16263601207752</v>
      </c>
      <c r="F120" s="12">
        <v>380924.49</v>
      </c>
      <c r="G120" s="12">
        <f t="shared" si="10"/>
        <v>52.367952983227937</v>
      </c>
      <c r="H120" s="20">
        <f t="shared" si="8"/>
        <v>52411.475648148102</v>
      </c>
      <c r="I120" s="20">
        <f t="shared" si="9"/>
        <v>7.2053169711504168</v>
      </c>
      <c r="J120" s="21">
        <f t="shared" si="11"/>
        <v>-52411.475648148102</v>
      </c>
      <c r="K120" s="21">
        <f t="shared" si="12"/>
        <v>-7.2053169711504124</v>
      </c>
    </row>
    <row r="121" spans="1:11" x14ac:dyDescent="0.3">
      <c r="A121" s="11">
        <v>322</v>
      </c>
      <c r="B121" s="11" t="s">
        <v>130</v>
      </c>
      <c r="C121" s="12">
        <v>6640</v>
      </c>
      <c r="D121" s="12">
        <v>205005.38888888888</v>
      </c>
      <c r="E121" s="23">
        <f t="shared" si="7"/>
        <v>30.874305555555555</v>
      </c>
      <c r="F121" s="12">
        <v>360740.22</v>
      </c>
      <c r="G121" s="12">
        <f t="shared" si="10"/>
        <v>54.328346385542162</v>
      </c>
      <c r="H121" s="20">
        <f t="shared" si="8"/>
        <v>155734.8311111111</v>
      </c>
      <c r="I121" s="20">
        <f t="shared" si="9"/>
        <v>23.454040829986607</v>
      </c>
      <c r="J121" s="21">
        <f t="shared" si="11"/>
        <v>-155734.8311111111</v>
      </c>
      <c r="K121" s="21">
        <f t="shared" si="12"/>
        <v>-23.45404082998661</v>
      </c>
    </row>
    <row r="122" spans="1:11" x14ac:dyDescent="0.3">
      <c r="A122" s="11">
        <v>398</v>
      </c>
      <c r="B122" s="11" t="s">
        <v>131</v>
      </c>
      <c r="C122" s="12">
        <v>119823</v>
      </c>
      <c r="D122" s="12">
        <v>9088077.7513888869</v>
      </c>
      <c r="E122" s="23">
        <f t="shared" si="7"/>
        <v>75.845853896070764</v>
      </c>
      <c r="F122" s="12">
        <v>7459270.21</v>
      </c>
      <c r="G122" s="12">
        <f t="shared" si="10"/>
        <v>62.252407384225066</v>
      </c>
      <c r="H122" s="20">
        <f t="shared" si="8"/>
        <v>-1628807.541388887</v>
      </c>
      <c r="I122" s="20">
        <f t="shared" si="9"/>
        <v>-13.593446511845698</v>
      </c>
      <c r="J122" s="21">
        <f t="shared" si="11"/>
        <v>1628807.541388887</v>
      </c>
      <c r="K122" s="21">
        <f t="shared" si="12"/>
        <v>13.593446511845697</v>
      </c>
    </row>
    <row r="123" spans="1:11" x14ac:dyDescent="0.3">
      <c r="A123" s="11">
        <v>399</v>
      </c>
      <c r="B123" s="11" t="s">
        <v>132</v>
      </c>
      <c r="C123" s="12">
        <v>8017</v>
      </c>
      <c r="D123" s="12">
        <v>279206.63657407416</v>
      </c>
      <c r="E123" s="23">
        <f t="shared" si="7"/>
        <v>34.826822573789968</v>
      </c>
      <c r="F123" s="12">
        <v>460695.32</v>
      </c>
      <c r="G123" s="12">
        <f t="shared" si="10"/>
        <v>57.464802295122865</v>
      </c>
      <c r="H123" s="20">
        <f t="shared" si="8"/>
        <v>181488.68342592585</v>
      </c>
      <c r="I123" s="20">
        <f t="shared" si="9"/>
        <v>22.637979721332897</v>
      </c>
      <c r="J123" s="21">
        <f t="shared" si="11"/>
        <v>-181488.68342592585</v>
      </c>
      <c r="K123" s="21">
        <f t="shared" si="12"/>
        <v>-22.637979721332897</v>
      </c>
    </row>
    <row r="124" spans="1:11" x14ac:dyDescent="0.3">
      <c r="A124" s="11">
        <v>400</v>
      </c>
      <c r="B124" s="11" t="s">
        <v>133</v>
      </c>
      <c r="C124" s="12">
        <v>8588</v>
      </c>
      <c r="D124" s="12">
        <v>163834.69675925927</v>
      </c>
      <c r="E124" s="23">
        <f t="shared" si="7"/>
        <v>19.077165435405131</v>
      </c>
      <c r="F124" s="12">
        <v>515557.89</v>
      </c>
      <c r="G124" s="12">
        <f t="shared" si="10"/>
        <v>60.032357941313464</v>
      </c>
      <c r="H124" s="20">
        <f t="shared" si="8"/>
        <v>351723.19324074074</v>
      </c>
      <c r="I124" s="20">
        <f t="shared" si="9"/>
        <v>40.955192505908329</v>
      </c>
      <c r="J124" s="21">
        <f t="shared" si="11"/>
        <v>-351723.19324074074</v>
      </c>
      <c r="K124" s="21">
        <f t="shared" si="12"/>
        <v>-40.955192505908329</v>
      </c>
    </row>
    <row r="125" spans="1:11" x14ac:dyDescent="0.3">
      <c r="A125" s="11">
        <v>402</v>
      </c>
      <c r="B125" s="11" t="s">
        <v>134</v>
      </c>
      <c r="C125" s="12">
        <v>9485</v>
      </c>
      <c r="D125" s="12">
        <v>437927.12361111119</v>
      </c>
      <c r="E125" s="23">
        <f t="shared" si="7"/>
        <v>46.170492737070234</v>
      </c>
      <c r="F125" s="12">
        <v>548518.38</v>
      </c>
      <c r="G125" s="12">
        <f t="shared" si="10"/>
        <v>57.830087506589351</v>
      </c>
      <c r="H125" s="20">
        <f t="shared" si="8"/>
        <v>110591.25638888881</v>
      </c>
      <c r="I125" s="20">
        <f t="shared" si="9"/>
        <v>11.659594769519117</v>
      </c>
      <c r="J125" s="21">
        <f t="shared" si="11"/>
        <v>-110591.25638888881</v>
      </c>
      <c r="K125" s="21">
        <f t="shared" si="12"/>
        <v>-11.659594769519115</v>
      </c>
    </row>
    <row r="126" spans="1:11" x14ac:dyDescent="0.3">
      <c r="A126" s="11">
        <v>403</v>
      </c>
      <c r="B126" s="11" t="s">
        <v>135</v>
      </c>
      <c r="C126" s="12">
        <v>2996</v>
      </c>
      <c r="D126" s="12">
        <v>55931.985648148155</v>
      </c>
      <c r="E126" s="23">
        <f t="shared" si="7"/>
        <v>18.668887065470013</v>
      </c>
      <c r="F126" s="12">
        <v>157501.75</v>
      </c>
      <c r="G126" s="12">
        <f t="shared" si="10"/>
        <v>52.570677570093459</v>
      </c>
      <c r="H126" s="20">
        <f t="shared" si="8"/>
        <v>101569.76435185185</v>
      </c>
      <c r="I126" s="20">
        <f t="shared" si="9"/>
        <v>33.901790504623449</v>
      </c>
      <c r="J126" s="21">
        <f t="shared" si="11"/>
        <v>-101569.76435185185</v>
      </c>
      <c r="K126" s="21">
        <f t="shared" si="12"/>
        <v>-33.901790504623449</v>
      </c>
    </row>
    <row r="127" spans="1:11" x14ac:dyDescent="0.3">
      <c r="A127" s="11">
        <v>405</v>
      </c>
      <c r="B127" s="11" t="s">
        <v>136</v>
      </c>
      <c r="C127" s="12">
        <v>72634</v>
      </c>
      <c r="D127" s="12">
        <v>6368328.805555555</v>
      </c>
      <c r="E127" s="23">
        <f t="shared" si="7"/>
        <v>87.676966786292297</v>
      </c>
      <c r="F127" s="12">
        <v>4636263.3099999996</v>
      </c>
      <c r="G127" s="12">
        <f t="shared" si="10"/>
        <v>63.830483107084831</v>
      </c>
      <c r="H127" s="20">
        <f t="shared" si="8"/>
        <v>-1732065.4955555554</v>
      </c>
      <c r="I127" s="20">
        <f t="shared" si="9"/>
        <v>-23.846483679207466</v>
      </c>
      <c r="J127" s="21">
        <f t="shared" si="11"/>
        <v>1732065.4955555554</v>
      </c>
      <c r="K127" s="21">
        <f t="shared" si="12"/>
        <v>23.84648367920747</v>
      </c>
    </row>
    <row r="128" spans="1:11" x14ac:dyDescent="0.3">
      <c r="A128" s="11">
        <v>407</v>
      </c>
      <c r="B128" s="11" t="s">
        <v>137</v>
      </c>
      <c r="C128" s="12">
        <v>2606</v>
      </c>
      <c r="D128" s="12">
        <v>-17321.640740740742</v>
      </c>
      <c r="E128" s="23">
        <f t="shared" si="7"/>
        <v>-6.646830675648788</v>
      </c>
      <c r="F128" s="12">
        <v>146980.17000000001</v>
      </c>
      <c r="G128" s="12">
        <f t="shared" si="10"/>
        <v>56.400679201841911</v>
      </c>
      <c r="H128" s="20">
        <f t="shared" si="8"/>
        <v>164301.81074074077</v>
      </c>
      <c r="I128" s="20">
        <f t="shared" si="9"/>
        <v>63.047509877490697</v>
      </c>
      <c r="J128" s="21">
        <f t="shared" si="11"/>
        <v>-164301.81074074077</v>
      </c>
      <c r="K128" s="21">
        <f t="shared" si="12"/>
        <v>-63.047509877490704</v>
      </c>
    </row>
    <row r="129" spans="1:11" x14ac:dyDescent="0.3">
      <c r="A129" s="11">
        <v>408</v>
      </c>
      <c r="B129" s="11" t="s">
        <v>138</v>
      </c>
      <c r="C129" s="12">
        <v>14278</v>
      </c>
      <c r="D129" s="12">
        <v>662903.06111111108</v>
      </c>
      <c r="E129" s="23">
        <f t="shared" si="7"/>
        <v>46.42828555197584</v>
      </c>
      <c r="F129" s="12">
        <v>823582.79</v>
      </c>
      <c r="G129" s="12">
        <f t="shared" si="10"/>
        <v>57.681943549516738</v>
      </c>
      <c r="H129" s="20">
        <f t="shared" si="8"/>
        <v>160679.72888888896</v>
      </c>
      <c r="I129" s="20">
        <f t="shared" si="9"/>
        <v>11.253657997540898</v>
      </c>
      <c r="J129" s="21">
        <f t="shared" si="11"/>
        <v>-160679.72888888896</v>
      </c>
      <c r="K129" s="21">
        <f t="shared" si="12"/>
        <v>-11.2536579975409</v>
      </c>
    </row>
    <row r="130" spans="1:11" x14ac:dyDescent="0.3">
      <c r="A130" s="11">
        <v>410</v>
      </c>
      <c r="B130" s="11" t="s">
        <v>139</v>
      </c>
      <c r="C130" s="12">
        <v>18903</v>
      </c>
      <c r="D130" s="12">
        <v>1018636.3305555556</v>
      </c>
      <c r="E130" s="23">
        <f t="shared" si="7"/>
        <v>53.887548566659028</v>
      </c>
      <c r="F130" s="12">
        <v>1083938.46</v>
      </c>
      <c r="G130" s="12">
        <f t="shared" si="10"/>
        <v>57.342139342961431</v>
      </c>
      <c r="H130" s="20">
        <f t="shared" si="8"/>
        <v>65302.129444444319</v>
      </c>
      <c r="I130" s="20">
        <f t="shared" si="9"/>
        <v>3.4545907763024033</v>
      </c>
      <c r="J130" s="21">
        <f t="shared" si="11"/>
        <v>-65302.129444444319</v>
      </c>
      <c r="K130" s="21">
        <f t="shared" si="12"/>
        <v>-3.4545907763024029</v>
      </c>
    </row>
    <row r="131" spans="1:11" x14ac:dyDescent="0.3">
      <c r="A131" s="11">
        <v>416</v>
      </c>
      <c r="B131" s="11" t="s">
        <v>140</v>
      </c>
      <c r="C131" s="12">
        <v>2971</v>
      </c>
      <c r="D131" s="12">
        <v>122276.27361111113</v>
      </c>
      <c r="E131" s="23">
        <f t="shared" si="7"/>
        <v>41.156605052544975</v>
      </c>
      <c r="F131" s="12">
        <v>169096.98</v>
      </c>
      <c r="G131" s="12">
        <f t="shared" si="10"/>
        <v>56.915846516324471</v>
      </c>
      <c r="H131" s="20">
        <f t="shared" si="8"/>
        <v>46820.706388888881</v>
      </c>
      <c r="I131" s="20">
        <f t="shared" si="9"/>
        <v>15.759241463779496</v>
      </c>
      <c r="J131" s="21">
        <f t="shared" si="11"/>
        <v>-46820.706388888881</v>
      </c>
      <c r="K131" s="21">
        <f t="shared" si="12"/>
        <v>-15.759241463779496</v>
      </c>
    </row>
    <row r="132" spans="1:11" x14ac:dyDescent="0.3">
      <c r="A132" s="11">
        <v>418</v>
      </c>
      <c r="B132" s="11" t="s">
        <v>141</v>
      </c>
      <c r="C132" s="12">
        <v>23523</v>
      </c>
      <c r="D132" s="12">
        <v>1526927.1412037036</v>
      </c>
      <c r="E132" s="23">
        <f t="shared" si="7"/>
        <v>64.912092046240005</v>
      </c>
      <c r="F132" s="12">
        <v>1426963.75</v>
      </c>
      <c r="G132" s="12">
        <f t="shared" si="10"/>
        <v>60.662489903498702</v>
      </c>
      <c r="H132" s="20">
        <f t="shared" si="8"/>
        <v>-99963.391203703592</v>
      </c>
      <c r="I132" s="20">
        <f t="shared" si="9"/>
        <v>-4.2496021427413027</v>
      </c>
      <c r="J132" s="21">
        <f t="shared" si="11"/>
        <v>99963.391203703592</v>
      </c>
      <c r="K132" s="21">
        <f t="shared" si="12"/>
        <v>4.2496021427413</v>
      </c>
    </row>
    <row r="133" spans="1:11" x14ac:dyDescent="0.3">
      <c r="A133" s="11">
        <v>420</v>
      </c>
      <c r="B133" s="11" t="s">
        <v>142</v>
      </c>
      <c r="C133" s="12">
        <v>9454</v>
      </c>
      <c r="D133" s="12">
        <v>372236.75972222222</v>
      </c>
      <c r="E133" s="23">
        <f t="shared" si="7"/>
        <v>39.373467286040004</v>
      </c>
      <c r="F133" s="12">
        <v>535312.71</v>
      </c>
      <c r="G133" s="12">
        <f t="shared" si="10"/>
        <v>56.622880262322823</v>
      </c>
      <c r="H133" s="20">
        <f t="shared" si="8"/>
        <v>163075.95027777774</v>
      </c>
      <c r="I133" s="20">
        <f t="shared" si="9"/>
        <v>17.249412976282819</v>
      </c>
      <c r="J133" s="21">
        <f t="shared" si="11"/>
        <v>-163075.95027777774</v>
      </c>
      <c r="K133" s="21">
        <f t="shared" si="12"/>
        <v>-17.249412976282816</v>
      </c>
    </row>
    <row r="134" spans="1:11" x14ac:dyDescent="0.3">
      <c r="A134" s="11">
        <v>421</v>
      </c>
      <c r="B134" s="11" t="s">
        <v>143</v>
      </c>
      <c r="C134" s="12">
        <v>719</v>
      </c>
      <c r="D134" s="12">
        <v>16351.093981481485</v>
      </c>
      <c r="E134" s="23">
        <f t="shared" ref="E134:E197" si="13">D134/C134</f>
        <v>22.741438082728074</v>
      </c>
      <c r="F134" s="12">
        <v>39187.550000000003</v>
      </c>
      <c r="G134" s="12">
        <f t="shared" si="10"/>
        <v>54.502851182197503</v>
      </c>
      <c r="H134" s="20">
        <f t="shared" si="8"/>
        <v>22836.456018518518</v>
      </c>
      <c r="I134" s="20">
        <f t="shared" si="9"/>
        <v>31.761413099469429</v>
      </c>
      <c r="J134" s="21">
        <f t="shared" si="11"/>
        <v>-22836.456018518518</v>
      </c>
      <c r="K134" s="21">
        <f t="shared" si="12"/>
        <v>-31.761413099469426</v>
      </c>
    </row>
    <row r="135" spans="1:11" x14ac:dyDescent="0.3">
      <c r="A135" s="11">
        <v>422</v>
      </c>
      <c r="B135" s="11" t="s">
        <v>144</v>
      </c>
      <c r="C135" s="12">
        <v>10884</v>
      </c>
      <c r="D135" s="12">
        <v>1281181.0430555556</v>
      </c>
      <c r="E135" s="23">
        <f t="shared" si="13"/>
        <v>117.71233398158357</v>
      </c>
      <c r="F135" s="12">
        <v>588242.75</v>
      </c>
      <c r="G135" s="12">
        <f t="shared" si="10"/>
        <v>54.046559169423006</v>
      </c>
      <c r="H135" s="20">
        <f t="shared" ref="H135:H198" si="14">F135-D135</f>
        <v>-692938.29305555555</v>
      </c>
      <c r="I135" s="20">
        <f t="shared" ref="I135:I198" si="15">G135-E135</f>
        <v>-63.665774812160564</v>
      </c>
      <c r="J135" s="21">
        <f t="shared" si="11"/>
        <v>692938.29305555555</v>
      </c>
      <c r="K135" s="21">
        <f t="shared" si="12"/>
        <v>63.665774812160564</v>
      </c>
    </row>
    <row r="136" spans="1:11" x14ac:dyDescent="0.3">
      <c r="A136" s="11">
        <v>423</v>
      </c>
      <c r="B136" s="11" t="s">
        <v>145</v>
      </c>
      <c r="C136" s="12">
        <v>19994</v>
      </c>
      <c r="D136" s="12">
        <v>720098.73703703692</v>
      </c>
      <c r="E136" s="23">
        <f t="shared" si="13"/>
        <v>36.015741574324146</v>
      </c>
      <c r="F136" s="12">
        <v>1221578.03</v>
      </c>
      <c r="G136" s="12">
        <f t="shared" ref="G136:G199" si="16">F136/C136</f>
        <v>61.097230669200762</v>
      </c>
      <c r="H136" s="20">
        <f t="shared" si="14"/>
        <v>501479.29296296311</v>
      </c>
      <c r="I136" s="20">
        <f t="shared" si="15"/>
        <v>25.081489094876616</v>
      </c>
      <c r="J136" s="21">
        <f t="shared" ref="J136:J199" si="17">H136*-1</f>
        <v>-501479.29296296311</v>
      </c>
      <c r="K136" s="21">
        <f t="shared" ref="K136:K199" si="18">J136/C136</f>
        <v>-25.08148909487662</v>
      </c>
    </row>
    <row r="137" spans="1:11" x14ac:dyDescent="0.3">
      <c r="A137" s="11">
        <v>425</v>
      </c>
      <c r="B137" s="11" t="s">
        <v>146</v>
      </c>
      <c r="C137" s="12">
        <v>10191</v>
      </c>
      <c r="D137" s="12">
        <v>353701.7412037038</v>
      </c>
      <c r="E137" s="23">
        <f t="shared" si="13"/>
        <v>34.707265352144425</v>
      </c>
      <c r="F137" s="12">
        <v>562046.14</v>
      </c>
      <c r="G137" s="12">
        <f t="shared" si="16"/>
        <v>55.151225591207933</v>
      </c>
      <c r="H137" s="20">
        <f t="shared" si="14"/>
        <v>208344.39879629621</v>
      </c>
      <c r="I137" s="20">
        <f t="shared" si="15"/>
        <v>20.443960239063507</v>
      </c>
      <c r="J137" s="21">
        <f t="shared" si="17"/>
        <v>-208344.39879629621</v>
      </c>
      <c r="K137" s="21">
        <f t="shared" si="18"/>
        <v>-20.443960239063507</v>
      </c>
    </row>
    <row r="138" spans="1:11" x14ac:dyDescent="0.3">
      <c r="A138" s="11">
        <v>426</v>
      </c>
      <c r="B138" s="11" t="s">
        <v>147</v>
      </c>
      <c r="C138" s="12">
        <v>12084</v>
      </c>
      <c r="D138" s="12">
        <v>744030.42870370357</v>
      </c>
      <c r="E138" s="23">
        <f t="shared" si="13"/>
        <v>61.571534980445513</v>
      </c>
      <c r="F138" s="12">
        <v>732324.11</v>
      </c>
      <c r="G138" s="12">
        <f t="shared" si="16"/>
        <v>60.602789639192316</v>
      </c>
      <c r="H138" s="20">
        <f t="shared" si="14"/>
        <v>-11706.318703703582</v>
      </c>
      <c r="I138" s="20">
        <f t="shared" si="15"/>
        <v>-0.96874534125319656</v>
      </c>
      <c r="J138" s="21">
        <f t="shared" si="17"/>
        <v>11706.318703703582</v>
      </c>
      <c r="K138" s="21">
        <f t="shared" si="18"/>
        <v>0.96874534125319289</v>
      </c>
    </row>
    <row r="139" spans="1:11" x14ac:dyDescent="0.3">
      <c r="A139" s="11">
        <v>430</v>
      </c>
      <c r="B139" s="11" t="s">
        <v>148</v>
      </c>
      <c r="C139" s="12">
        <v>15875</v>
      </c>
      <c r="D139" s="12">
        <v>1078368.5125</v>
      </c>
      <c r="E139" s="23">
        <f t="shared" si="13"/>
        <v>67.928725196850394</v>
      </c>
      <c r="F139" s="12">
        <v>908077.6</v>
      </c>
      <c r="G139" s="12">
        <f t="shared" si="16"/>
        <v>57.201738582677166</v>
      </c>
      <c r="H139" s="20">
        <f t="shared" si="14"/>
        <v>-170290.91249999998</v>
      </c>
      <c r="I139" s="20">
        <f t="shared" si="15"/>
        <v>-10.726986614173228</v>
      </c>
      <c r="J139" s="21">
        <f t="shared" si="17"/>
        <v>170290.91249999998</v>
      </c>
      <c r="K139" s="21">
        <f t="shared" si="18"/>
        <v>10.726986614173226</v>
      </c>
    </row>
    <row r="140" spans="1:11" x14ac:dyDescent="0.3">
      <c r="A140" s="11">
        <v>433</v>
      </c>
      <c r="B140" s="11" t="s">
        <v>149</v>
      </c>
      <c r="C140" s="12">
        <v>7828</v>
      </c>
      <c r="D140" s="12">
        <v>391950.4217592593</v>
      </c>
      <c r="E140" s="23">
        <f t="shared" si="13"/>
        <v>50.070314481254385</v>
      </c>
      <c r="F140" s="12">
        <v>450281.09</v>
      </c>
      <c r="G140" s="12">
        <f t="shared" si="16"/>
        <v>57.521856157383752</v>
      </c>
      <c r="H140" s="20">
        <f t="shared" si="14"/>
        <v>58330.668240740721</v>
      </c>
      <c r="I140" s="20">
        <f t="shared" si="15"/>
        <v>7.4515416761293665</v>
      </c>
      <c r="J140" s="21">
        <f t="shared" si="17"/>
        <v>-58330.668240740721</v>
      </c>
      <c r="K140" s="21">
        <f t="shared" si="18"/>
        <v>-7.4515416761293718</v>
      </c>
    </row>
    <row r="141" spans="1:11" x14ac:dyDescent="0.3">
      <c r="A141" s="11">
        <v>434</v>
      </c>
      <c r="B141" s="11" t="s">
        <v>150</v>
      </c>
      <c r="C141" s="12">
        <v>14772</v>
      </c>
      <c r="D141" s="12">
        <v>505823.09166666656</v>
      </c>
      <c r="E141" s="23">
        <f t="shared" si="13"/>
        <v>34.242018119866408</v>
      </c>
      <c r="F141" s="12">
        <v>862985.07</v>
      </c>
      <c r="G141" s="12">
        <f t="shared" si="16"/>
        <v>58.420326969943133</v>
      </c>
      <c r="H141" s="20">
        <f t="shared" si="14"/>
        <v>357161.97833333339</v>
      </c>
      <c r="I141" s="20">
        <f t="shared" si="15"/>
        <v>24.178308850076725</v>
      </c>
      <c r="J141" s="21">
        <f t="shared" si="17"/>
        <v>-357161.97833333339</v>
      </c>
      <c r="K141" s="21">
        <f t="shared" si="18"/>
        <v>-24.178308850076725</v>
      </c>
    </row>
    <row r="142" spans="1:11" x14ac:dyDescent="0.3">
      <c r="A142" s="11">
        <v>435</v>
      </c>
      <c r="B142" s="11" t="s">
        <v>151</v>
      </c>
      <c r="C142" s="12">
        <v>690</v>
      </c>
      <c r="D142" s="12">
        <v>-30630.441666666673</v>
      </c>
      <c r="E142" s="23">
        <f t="shared" si="13"/>
        <v>-44.391944444444455</v>
      </c>
      <c r="F142" s="12">
        <v>35000.39</v>
      </c>
      <c r="G142" s="12">
        <f t="shared" si="16"/>
        <v>50.725202898550727</v>
      </c>
      <c r="H142" s="20">
        <f t="shared" si="14"/>
        <v>65630.831666666665</v>
      </c>
      <c r="I142" s="20">
        <f t="shared" si="15"/>
        <v>95.117147342995182</v>
      </c>
      <c r="J142" s="21">
        <f t="shared" si="17"/>
        <v>-65630.831666666665</v>
      </c>
      <c r="K142" s="21">
        <f t="shared" si="18"/>
        <v>-95.117147342995167</v>
      </c>
    </row>
    <row r="143" spans="1:11" x14ac:dyDescent="0.3">
      <c r="A143" s="11">
        <v>436</v>
      </c>
      <c r="B143" s="11" t="s">
        <v>152</v>
      </c>
      <c r="C143" s="12">
        <v>2020</v>
      </c>
      <c r="D143" s="12">
        <v>22281.633333333335</v>
      </c>
      <c r="E143" s="23">
        <f t="shared" si="13"/>
        <v>11.030511551155117</v>
      </c>
      <c r="F143" s="12">
        <v>102961.27</v>
      </c>
      <c r="G143" s="12">
        <f t="shared" si="16"/>
        <v>50.970925742574259</v>
      </c>
      <c r="H143" s="20">
        <f t="shared" si="14"/>
        <v>80679.636666666673</v>
      </c>
      <c r="I143" s="20">
        <f t="shared" si="15"/>
        <v>39.940414191419144</v>
      </c>
      <c r="J143" s="21">
        <f t="shared" si="17"/>
        <v>-80679.636666666673</v>
      </c>
      <c r="K143" s="21">
        <f t="shared" si="18"/>
        <v>-39.940414191419144</v>
      </c>
    </row>
    <row r="144" spans="1:11" x14ac:dyDescent="0.3">
      <c r="A144" s="11">
        <v>440</v>
      </c>
      <c r="B144" s="11" t="s">
        <v>153</v>
      </c>
      <c r="C144" s="12">
        <v>5417</v>
      </c>
      <c r="D144" s="12">
        <v>76306.727314814823</v>
      </c>
      <c r="E144" s="23">
        <f t="shared" si="13"/>
        <v>14.086528948645897</v>
      </c>
      <c r="F144" s="12">
        <v>297503.31</v>
      </c>
      <c r="G144" s="12">
        <f t="shared" si="16"/>
        <v>54.92030828872069</v>
      </c>
      <c r="H144" s="20">
        <f t="shared" si="14"/>
        <v>221196.58268518519</v>
      </c>
      <c r="I144" s="20">
        <f t="shared" si="15"/>
        <v>40.833779340074791</v>
      </c>
      <c r="J144" s="21">
        <f t="shared" si="17"/>
        <v>-221196.58268518519</v>
      </c>
      <c r="K144" s="21">
        <f t="shared" si="18"/>
        <v>-40.833779340074798</v>
      </c>
    </row>
    <row r="145" spans="1:11" x14ac:dyDescent="0.3">
      <c r="A145" s="11">
        <v>441</v>
      </c>
      <c r="B145" s="11" t="s">
        <v>154</v>
      </c>
      <c r="C145" s="12">
        <v>4636</v>
      </c>
      <c r="D145" s="12">
        <v>184843.53564814813</v>
      </c>
      <c r="E145" s="23">
        <f t="shared" si="13"/>
        <v>39.871340735148429</v>
      </c>
      <c r="F145" s="12">
        <v>251766.61</v>
      </c>
      <c r="G145" s="12">
        <f t="shared" si="16"/>
        <v>54.30686151855047</v>
      </c>
      <c r="H145" s="20">
        <f t="shared" si="14"/>
        <v>66923.074351851858</v>
      </c>
      <c r="I145" s="20">
        <f t="shared" si="15"/>
        <v>14.43552078340204</v>
      </c>
      <c r="J145" s="21">
        <f t="shared" si="17"/>
        <v>-66923.074351851858</v>
      </c>
      <c r="K145" s="21">
        <f t="shared" si="18"/>
        <v>-14.43552078340204</v>
      </c>
    </row>
    <row r="146" spans="1:11" x14ac:dyDescent="0.3">
      <c r="A146" s="11">
        <v>444</v>
      </c>
      <c r="B146" s="11" t="s">
        <v>155</v>
      </c>
      <c r="C146" s="12">
        <v>45965</v>
      </c>
      <c r="D146" s="12">
        <v>2921517.6171296295</v>
      </c>
      <c r="E146" s="23">
        <f t="shared" si="13"/>
        <v>63.559613121497435</v>
      </c>
      <c r="F146" s="12">
        <v>2770076.87</v>
      </c>
      <c r="G146" s="12">
        <f t="shared" si="16"/>
        <v>60.264916131839442</v>
      </c>
      <c r="H146" s="20">
        <f t="shared" si="14"/>
        <v>-151440.74712962937</v>
      </c>
      <c r="I146" s="20">
        <f t="shared" si="15"/>
        <v>-3.294696989657993</v>
      </c>
      <c r="J146" s="21">
        <f t="shared" si="17"/>
        <v>151440.74712962937</v>
      </c>
      <c r="K146" s="21">
        <f t="shared" si="18"/>
        <v>3.2946969896579867</v>
      </c>
    </row>
    <row r="147" spans="1:11" x14ac:dyDescent="0.3">
      <c r="A147" s="11">
        <v>445</v>
      </c>
      <c r="B147" s="11" t="s">
        <v>156</v>
      </c>
      <c r="C147" s="12">
        <v>15132</v>
      </c>
      <c r="D147" s="12">
        <v>381058.36712962959</v>
      </c>
      <c r="E147" s="23">
        <f t="shared" si="13"/>
        <v>25.182287016232461</v>
      </c>
      <c r="F147" s="12">
        <v>865454.43</v>
      </c>
      <c r="G147" s="12">
        <f t="shared" si="16"/>
        <v>57.193657811260906</v>
      </c>
      <c r="H147" s="20">
        <f t="shared" si="14"/>
        <v>484396.06287037046</v>
      </c>
      <c r="I147" s="20">
        <f t="shared" si="15"/>
        <v>32.011370795028441</v>
      </c>
      <c r="J147" s="21">
        <f t="shared" si="17"/>
        <v>-484396.06287037046</v>
      </c>
      <c r="K147" s="21">
        <f t="shared" si="18"/>
        <v>-32.011370795028448</v>
      </c>
    </row>
    <row r="148" spans="1:11" x14ac:dyDescent="0.3">
      <c r="A148" s="11">
        <v>475</v>
      </c>
      <c r="B148" s="11" t="s">
        <v>157</v>
      </c>
      <c r="C148" s="12">
        <v>5475</v>
      </c>
      <c r="D148" s="12">
        <v>164566.35231481481</v>
      </c>
      <c r="E148" s="23">
        <f t="shared" si="13"/>
        <v>30.057781244715034</v>
      </c>
      <c r="F148" s="12">
        <v>316184.5</v>
      </c>
      <c r="G148" s="12">
        <f t="shared" si="16"/>
        <v>57.750593607305937</v>
      </c>
      <c r="H148" s="20">
        <f t="shared" si="14"/>
        <v>151618.14768518519</v>
      </c>
      <c r="I148" s="20">
        <f t="shared" si="15"/>
        <v>27.692812362590903</v>
      </c>
      <c r="J148" s="21">
        <f t="shared" si="17"/>
        <v>-151618.14768518519</v>
      </c>
      <c r="K148" s="21">
        <f t="shared" si="18"/>
        <v>-27.692812362590903</v>
      </c>
    </row>
    <row r="149" spans="1:11" x14ac:dyDescent="0.3">
      <c r="A149" s="11">
        <v>480</v>
      </c>
      <c r="B149" s="11" t="s">
        <v>158</v>
      </c>
      <c r="C149" s="12">
        <v>2013</v>
      </c>
      <c r="D149" s="12">
        <v>33369.486111111117</v>
      </c>
      <c r="E149" s="23">
        <f t="shared" si="13"/>
        <v>16.57699260363195</v>
      </c>
      <c r="F149" s="12">
        <v>116489.03</v>
      </c>
      <c r="G149" s="12">
        <f t="shared" si="16"/>
        <v>57.868370591157479</v>
      </c>
      <c r="H149" s="20">
        <f t="shared" si="14"/>
        <v>83119.543888888875</v>
      </c>
      <c r="I149" s="20">
        <f t="shared" si="15"/>
        <v>41.291377987525529</v>
      </c>
      <c r="J149" s="21">
        <f t="shared" si="17"/>
        <v>-83119.543888888875</v>
      </c>
      <c r="K149" s="21">
        <f t="shared" si="18"/>
        <v>-41.291377987525522</v>
      </c>
    </row>
    <row r="150" spans="1:11" x14ac:dyDescent="0.3">
      <c r="A150" s="11">
        <v>481</v>
      </c>
      <c r="B150" s="11" t="s">
        <v>159</v>
      </c>
      <c r="C150" s="12">
        <v>9534</v>
      </c>
      <c r="D150" s="12">
        <v>244266.91064814819</v>
      </c>
      <c r="E150" s="23">
        <f t="shared" si="13"/>
        <v>25.62061156368242</v>
      </c>
      <c r="F150" s="12">
        <v>582445.14</v>
      </c>
      <c r="G150" s="12">
        <f t="shared" si="16"/>
        <v>61.091371932032729</v>
      </c>
      <c r="H150" s="20">
        <f t="shared" si="14"/>
        <v>338178.22935185186</v>
      </c>
      <c r="I150" s="20">
        <f t="shared" si="15"/>
        <v>35.470760368350312</v>
      </c>
      <c r="J150" s="21">
        <f t="shared" si="17"/>
        <v>-338178.22935185186</v>
      </c>
      <c r="K150" s="21">
        <f t="shared" si="18"/>
        <v>-35.470760368350312</v>
      </c>
    </row>
    <row r="151" spans="1:11" x14ac:dyDescent="0.3">
      <c r="A151" s="11">
        <v>483</v>
      </c>
      <c r="B151" s="11" t="s">
        <v>160</v>
      </c>
      <c r="C151" s="12">
        <v>1089</v>
      </c>
      <c r="D151" s="12">
        <v>1791.4018518518487</v>
      </c>
      <c r="E151" s="23">
        <f t="shared" si="13"/>
        <v>1.6449971091385205</v>
      </c>
      <c r="F151" s="12">
        <v>55077.3</v>
      </c>
      <c r="G151" s="12">
        <f t="shared" si="16"/>
        <v>50.576033057851241</v>
      </c>
      <c r="H151" s="20">
        <f t="shared" si="14"/>
        <v>53285.898148148153</v>
      </c>
      <c r="I151" s="20">
        <f t="shared" si="15"/>
        <v>48.931035948712719</v>
      </c>
      <c r="J151" s="21">
        <f t="shared" si="17"/>
        <v>-53285.898148148153</v>
      </c>
      <c r="K151" s="21">
        <f t="shared" si="18"/>
        <v>-48.931035948712719</v>
      </c>
    </row>
    <row r="152" spans="1:11" x14ac:dyDescent="0.3">
      <c r="A152" s="11">
        <v>484</v>
      </c>
      <c r="B152" s="11" t="s">
        <v>161</v>
      </c>
      <c r="C152" s="12">
        <v>3067</v>
      </c>
      <c r="D152" s="12">
        <v>149885.26064814816</v>
      </c>
      <c r="E152" s="23">
        <f t="shared" si="13"/>
        <v>48.87031648130035</v>
      </c>
      <c r="F152" s="12">
        <v>156964.94</v>
      </c>
      <c r="G152" s="12">
        <f t="shared" si="16"/>
        <v>51.178656667753508</v>
      </c>
      <c r="H152" s="20">
        <f t="shared" si="14"/>
        <v>7079.6793518518389</v>
      </c>
      <c r="I152" s="20">
        <f t="shared" si="15"/>
        <v>2.3083401864531581</v>
      </c>
      <c r="J152" s="21">
        <f t="shared" si="17"/>
        <v>-7079.6793518518389</v>
      </c>
      <c r="K152" s="21">
        <f t="shared" si="18"/>
        <v>-2.308340186453159</v>
      </c>
    </row>
    <row r="153" spans="1:11" x14ac:dyDescent="0.3">
      <c r="A153" s="11">
        <v>489</v>
      </c>
      <c r="B153" s="11" t="s">
        <v>162</v>
      </c>
      <c r="C153" s="12">
        <v>1857</v>
      </c>
      <c r="D153" s="12">
        <v>35944.442592592597</v>
      </c>
      <c r="E153" s="23">
        <f t="shared" si="13"/>
        <v>19.356188795149485</v>
      </c>
      <c r="F153" s="12">
        <v>98237.29</v>
      </c>
      <c r="G153" s="12">
        <f t="shared" si="16"/>
        <v>52.901071620893909</v>
      </c>
      <c r="H153" s="20">
        <f t="shared" si="14"/>
        <v>62292.847407407397</v>
      </c>
      <c r="I153" s="20">
        <f t="shared" si="15"/>
        <v>33.544882825744423</v>
      </c>
      <c r="J153" s="21">
        <f t="shared" si="17"/>
        <v>-62292.847407407397</v>
      </c>
      <c r="K153" s="21">
        <f t="shared" si="18"/>
        <v>-33.544882825744423</v>
      </c>
    </row>
    <row r="154" spans="1:11" x14ac:dyDescent="0.3">
      <c r="A154" s="11">
        <v>491</v>
      </c>
      <c r="B154" s="11" t="s">
        <v>163</v>
      </c>
      <c r="C154" s="12">
        <v>53134</v>
      </c>
      <c r="D154" s="12">
        <v>3970127.7606481481</v>
      </c>
      <c r="E154" s="23">
        <f t="shared" si="13"/>
        <v>74.719158366547745</v>
      </c>
      <c r="F154" s="12">
        <v>3221538.96</v>
      </c>
      <c r="G154" s="12">
        <f t="shared" si="16"/>
        <v>60.630461851168739</v>
      </c>
      <c r="H154" s="20">
        <f t="shared" si="14"/>
        <v>-748588.80064814817</v>
      </c>
      <c r="I154" s="20">
        <f t="shared" si="15"/>
        <v>-14.088696515379006</v>
      </c>
      <c r="J154" s="21">
        <f t="shared" si="17"/>
        <v>748588.80064814817</v>
      </c>
      <c r="K154" s="21">
        <f t="shared" si="18"/>
        <v>14.088696515379008</v>
      </c>
    </row>
    <row r="155" spans="1:11" x14ac:dyDescent="0.3">
      <c r="A155" s="11">
        <v>494</v>
      </c>
      <c r="B155" s="11" t="s">
        <v>164</v>
      </c>
      <c r="C155" s="12">
        <v>8908</v>
      </c>
      <c r="D155" s="12">
        <v>461641.71018518519</v>
      </c>
      <c r="E155" s="23">
        <f t="shared" si="13"/>
        <v>51.823272360258777</v>
      </c>
      <c r="F155" s="12">
        <v>510726.55</v>
      </c>
      <c r="G155" s="12">
        <f t="shared" si="16"/>
        <v>57.333469914683427</v>
      </c>
      <c r="H155" s="20">
        <f t="shared" si="14"/>
        <v>49084.839814814797</v>
      </c>
      <c r="I155" s="20">
        <f t="shared" si="15"/>
        <v>5.51019755442465</v>
      </c>
      <c r="J155" s="21">
        <f t="shared" si="17"/>
        <v>-49084.839814814797</v>
      </c>
      <c r="K155" s="21">
        <f t="shared" si="18"/>
        <v>-5.5101975544246518</v>
      </c>
    </row>
    <row r="156" spans="1:11" x14ac:dyDescent="0.3">
      <c r="A156" s="11">
        <v>495</v>
      </c>
      <c r="B156" s="11" t="s">
        <v>165</v>
      </c>
      <c r="C156" s="12">
        <v>1566</v>
      </c>
      <c r="D156" s="12">
        <v>85556.187962962984</v>
      </c>
      <c r="E156" s="23">
        <f t="shared" si="13"/>
        <v>54.633581074689005</v>
      </c>
      <c r="F156" s="12">
        <v>81059.19</v>
      </c>
      <c r="G156" s="12">
        <f t="shared" si="16"/>
        <v>51.761934865900386</v>
      </c>
      <c r="H156" s="20">
        <f t="shared" si="14"/>
        <v>-4496.9979629629815</v>
      </c>
      <c r="I156" s="20">
        <f t="shared" si="15"/>
        <v>-2.8716462087886185</v>
      </c>
      <c r="J156" s="21">
        <f t="shared" si="17"/>
        <v>4496.9979629629815</v>
      </c>
      <c r="K156" s="21">
        <f t="shared" si="18"/>
        <v>2.8716462087886216</v>
      </c>
    </row>
    <row r="157" spans="1:11" x14ac:dyDescent="0.3">
      <c r="A157" s="11">
        <v>498</v>
      </c>
      <c r="B157" s="11" t="s">
        <v>166</v>
      </c>
      <c r="C157" s="12">
        <v>2308</v>
      </c>
      <c r="D157" s="12">
        <v>61458.406481481485</v>
      </c>
      <c r="E157" s="23">
        <f t="shared" si="13"/>
        <v>26.62842568521728</v>
      </c>
      <c r="F157" s="12">
        <v>133774.5</v>
      </c>
      <c r="G157" s="12">
        <f t="shared" si="16"/>
        <v>57.961221837088388</v>
      </c>
      <c r="H157" s="20">
        <f t="shared" si="14"/>
        <v>72316.093518518523</v>
      </c>
      <c r="I157" s="20">
        <f t="shared" si="15"/>
        <v>31.332796151871108</v>
      </c>
      <c r="J157" s="21">
        <f t="shared" si="17"/>
        <v>-72316.093518518523</v>
      </c>
      <c r="K157" s="21">
        <f t="shared" si="18"/>
        <v>-31.332796151871111</v>
      </c>
    </row>
    <row r="158" spans="1:11" x14ac:dyDescent="0.3">
      <c r="A158" s="11">
        <v>499</v>
      </c>
      <c r="B158" s="11" t="s">
        <v>167</v>
      </c>
      <c r="C158" s="12">
        <v>19448</v>
      </c>
      <c r="D158" s="12">
        <v>608768.17407407414</v>
      </c>
      <c r="E158" s="23">
        <f t="shared" si="13"/>
        <v>31.302353664853669</v>
      </c>
      <c r="F158" s="12">
        <v>1139015.76</v>
      </c>
      <c r="G158" s="12">
        <f t="shared" si="16"/>
        <v>58.567243932538048</v>
      </c>
      <c r="H158" s="20">
        <f t="shared" si="14"/>
        <v>530247.58592592587</v>
      </c>
      <c r="I158" s="20">
        <f t="shared" si="15"/>
        <v>27.264890267684379</v>
      </c>
      <c r="J158" s="21">
        <f t="shared" si="17"/>
        <v>-530247.58592592587</v>
      </c>
      <c r="K158" s="21">
        <f t="shared" si="18"/>
        <v>-27.264890267684383</v>
      </c>
    </row>
    <row r="159" spans="1:11" x14ac:dyDescent="0.3">
      <c r="A159" s="11">
        <v>500</v>
      </c>
      <c r="B159" s="11" t="s">
        <v>168</v>
      </c>
      <c r="C159" s="12">
        <v>10164</v>
      </c>
      <c r="D159" s="12">
        <v>418562.22037037043</v>
      </c>
      <c r="E159" s="23">
        <f t="shared" si="13"/>
        <v>41.180855998659034</v>
      </c>
      <c r="F159" s="12">
        <v>606387.12</v>
      </c>
      <c r="G159" s="12">
        <f t="shared" si="16"/>
        <v>59.660283353010627</v>
      </c>
      <c r="H159" s="20">
        <f t="shared" si="14"/>
        <v>187824.89962962957</v>
      </c>
      <c r="I159" s="20">
        <f t="shared" si="15"/>
        <v>18.479427354351593</v>
      </c>
      <c r="J159" s="21">
        <f t="shared" si="17"/>
        <v>-187824.89962962957</v>
      </c>
      <c r="K159" s="21">
        <f t="shared" si="18"/>
        <v>-18.479427354351589</v>
      </c>
    </row>
    <row r="160" spans="1:11" x14ac:dyDescent="0.3">
      <c r="A160" s="11">
        <v>503</v>
      </c>
      <c r="B160" s="11" t="s">
        <v>169</v>
      </c>
      <c r="C160" s="12">
        <v>7654</v>
      </c>
      <c r="D160" s="12">
        <v>300335.84212962963</v>
      </c>
      <c r="E160" s="23">
        <f t="shared" si="13"/>
        <v>39.239070045679334</v>
      </c>
      <c r="F160" s="12">
        <v>449529.55</v>
      </c>
      <c r="G160" s="12">
        <f t="shared" si="16"/>
        <v>58.731323490985105</v>
      </c>
      <c r="H160" s="20">
        <f t="shared" si="14"/>
        <v>149193.70787037036</v>
      </c>
      <c r="I160" s="20">
        <f t="shared" si="15"/>
        <v>19.492253445305771</v>
      </c>
      <c r="J160" s="21">
        <f t="shared" si="17"/>
        <v>-149193.70787037036</v>
      </c>
      <c r="K160" s="21">
        <f t="shared" si="18"/>
        <v>-19.492253445305771</v>
      </c>
    </row>
    <row r="161" spans="1:11" x14ac:dyDescent="0.3">
      <c r="A161" s="11">
        <v>504</v>
      </c>
      <c r="B161" s="11" t="s">
        <v>170</v>
      </c>
      <c r="C161" s="12">
        <v>1882</v>
      </c>
      <c r="D161" s="12">
        <v>-2801.9856481481411</v>
      </c>
      <c r="E161" s="23">
        <f t="shared" si="13"/>
        <v>-1.4888340319596924</v>
      </c>
      <c r="F161" s="12">
        <v>106933.71</v>
      </c>
      <c r="G161" s="12">
        <f t="shared" si="16"/>
        <v>56.819187035069078</v>
      </c>
      <c r="H161" s="20">
        <f t="shared" si="14"/>
        <v>109735.69564814815</v>
      </c>
      <c r="I161" s="20">
        <f t="shared" si="15"/>
        <v>58.308021067028768</v>
      </c>
      <c r="J161" s="21">
        <f t="shared" si="17"/>
        <v>-109735.69564814815</v>
      </c>
      <c r="K161" s="21">
        <f t="shared" si="18"/>
        <v>-58.308021067028768</v>
      </c>
    </row>
    <row r="162" spans="1:11" x14ac:dyDescent="0.3">
      <c r="A162" s="11">
        <v>505</v>
      </c>
      <c r="B162" s="11" t="s">
        <v>171</v>
      </c>
      <c r="C162" s="12">
        <v>20721</v>
      </c>
      <c r="D162" s="12">
        <v>766879.90648148151</v>
      </c>
      <c r="E162" s="23">
        <f t="shared" si="13"/>
        <v>37.009792311253392</v>
      </c>
      <c r="F162" s="12">
        <v>1270213.54</v>
      </c>
      <c r="G162" s="12">
        <f t="shared" si="16"/>
        <v>61.300783745958206</v>
      </c>
      <c r="H162" s="20">
        <f t="shared" si="14"/>
        <v>503333.63351851853</v>
      </c>
      <c r="I162" s="20">
        <f t="shared" si="15"/>
        <v>24.290991434704814</v>
      </c>
      <c r="J162" s="21">
        <f t="shared" si="17"/>
        <v>-503333.63351851853</v>
      </c>
      <c r="K162" s="21">
        <f t="shared" si="18"/>
        <v>-24.290991434704818</v>
      </c>
    </row>
    <row r="163" spans="1:11" x14ac:dyDescent="0.3">
      <c r="A163" s="11">
        <v>507</v>
      </c>
      <c r="B163" s="11" t="s">
        <v>172</v>
      </c>
      <c r="C163" s="12">
        <v>5791</v>
      </c>
      <c r="D163" s="12">
        <v>262860.51527777774</v>
      </c>
      <c r="E163" s="23">
        <f t="shared" si="13"/>
        <v>45.391213137243611</v>
      </c>
      <c r="F163" s="12">
        <v>305126.09999999998</v>
      </c>
      <c r="G163" s="12">
        <f t="shared" si="16"/>
        <v>52.689708167846653</v>
      </c>
      <c r="H163" s="20">
        <f t="shared" si="14"/>
        <v>42265.584722222236</v>
      </c>
      <c r="I163" s="20">
        <f t="shared" si="15"/>
        <v>7.2984950306030427</v>
      </c>
      <c r="J163" s="21">
        <f t="shared" si="17"/>
        <v>-42265.584722222236</v>
      </c>
      <c r="K163" s="21">
        <f t="shared" si="18"/>
        <v>-7.2984950306030454</v>
      </c>
    </row>
    <row r="164" spans="1:11" x14ac:dyDescent="0.3">
      <c r="A164" s="11">
        <v>508</v>
      </c>
      <c r="B164" s="11" t="s">
        <v>173</v>
      </c>
      <c r="C164" s="12">
        <v>9855</v>
      </c>
      <c r="D164" s="12">
        <v>1049474.7731481481</v>
      </c>
      <c r="E164" s="23">
        <f t="shared" si="13"/>
        <v>106.49160559595617</v>
      </c>
      <c r="F164" s="12">
        <v>541861.86</v>
      </c>
      <c r="G164" s="12">
        <f t="shared" si="16"/>
        <v>54.983445966514459</v>
      </c>
      <c r="H164" s="20">
        <f t="shared" si="14"/>
        <v>-507612.9131481481</v>
      </c>
      <c r="I164" s="20">
        <f t="shared" si="15"/>
        <v>-51.508159629441714</v>
      </c>
      <c r="J164" s="21">
        <f t="shared" si="17"/>
        <v>507612.9131481481</v>
      </c>
      <c r="K164" s="21">
        <f t="shared" si="18"/>
        <v>51.508159629441714</v>
      </c>
    </row>
    <row r="165" spans="1:11" x14ac:dyDescent="0.3">
      <c r="A165" s="11">
        <v>529</v>
      </c>
      <c r="B165" s="11" t="s">
        <v>174</v>
      </c>
      <c r="C165" s="12">
        <v>19314</v>
      </c>
      <c r="D165" s="12">
        <v>965890.05787037057</v>
      </c>
      <c r="E165" s="23">
        <f t="shared" si="13"/>
        <v>50.009840419921851</v>
      </c>
      <c r="F165" s="12">
        <v>1155871.77</v>
      </c>
      <c r="G165" s="12">
        <f t="shared" si="16"/>
        <v>59.846317179248217</v>
      </c>
      <c r="H165" s="20">
        <f t="shared" si="14"/>
        <v>189981.71212962945</v>
      </c>
      <c r="I165" s="20">
        <f t="shared" si="15"/>
        <v>9.8364767593263664</v>
      </c>
      <c r="J165" s="21">
        <f t="shared" si="17"/>
        <v>-189981.71212962945</v>
      </c>
      <c r="K165" s="21">
        <f t="shared" si="18"/>
        <v>-9.8364767593263664</v>
      </c>
    </row>
    <row r="166" spans="1:11" x14ac:dyDescent="0.3">
      <c r="A166" s="11">
        <v>531</v>
      </c>
      <c r="B166" s="11" t="s">
        <v>175</v>
      </c>
      <c r="C166" s="12">
        <v>5329</v>
      </c>
      <c r="D166" s="12">
        <v>509860.78425925929</v>
      </c>
      <c r="E166" s="23">
        <f t="shared" si="13"/>
        <v>95.676634313991229</v>
      </c>
      <c r="F166" s="12">
        <v>303086.2</v>
      </c>
      <c r="G166" s="12">
        <f t="shared" si="16"/>
        <v>56.87487333458435</v>
      </c>
      <c r="H166" s="20">
        <f t="shared" si="14"/>
        <v>-206774.58425925928</v>
      </c>
      <c r="I166" s="20">
        <f t="shared" si="15"/>
        <v>-38.801760979406879</v>
      </c>
      <c r="J166" s="21">
        <f t="shared" si="17"/>
        <v>206774.58425925928</v>
      </c>
      <c r="K166" s="21">
        <f t="shared" si="18"/>
        <v>38.801760979406886</v>
      </c>
    </row>
    <row r="167" spans="1:11" x14ac:dyDescent="0.3">
      <c r="A167" s="11">
        <v>535</v>
      </c>
      <c r="B167" s="11" t="s">
        <v>176</v>
      </c>
      <c r="C167" s="12">
        <v>10639</v>
      </c>
      <c r="D167" s="12">
        <v>368954.40416666667</v>
      </c>
      <c r="E167" s="23">
        <f t="shared" si="13"/>
        <v>34.679425149606793</v>
      </c>
      <c r="F167" s="12">
        <v>573319.27</v>
      </c>
      <c r="G167" s="12">
        <f t="shared" si="16"/>
        <v>53.888454741987033</v>
      </c>
      <c r="H167" s="20">
        <f t="shared" si="14"/>
        <v>204364.86583333334</v>
      </c>
      <c r="I167" s="20">
        <f t="shared" si="15"/>
        <v>19.20902959238024</v>
      </c>
      <c r="J167" s="21">
        <f t="shared" si="17"/>
        <v>-204364.86583333334</v>
      </c>
      <c r="K167" s="21">
        <f t="shared" si="18"/>
        <v>-19.209029592380237</v>
      </c>
    </row>
    <row r="168" spans="1:11" x14ac:dyDescent="0.3">
      <c r="A168" s="11">
        <v>536</v>
      </c>
      <c r="B168" s="11" t="s">
        <v>177</v>
      </c>
      <c r="C168" s="12">
        <v>33929</v>
      </c>
      <c r="D168" s="12">
        <v>3008068.2143518524</v>
      </c>
      <c r="E168" s="23">
        <f t="shared" si="13"/>
        <v>88.657732746377803</v>
      </c>
      <c r="F168" s="12">
        <v>2077155.04</v>
      </c>
      <c r="G168" s="12">
        <f t="shared" si="16"/>
        <v>61.220638391936106</v>
      </c>
      <c r="H168" s="20">
        <f t="shared" si="14"/>
        <v>-930913.17435185239</v>
      </c>
      <c r="I168" s="20">
        <f t="shared" si="15"/>
        <v>-27.437094354441697</v>
      </c>
      <c r="J168" s="21">
        <f t="shared" si="17"/>
        <v>930913.17435185239</v>
      </c>
      <c r="K168" s="21">
        <f t="shared" si="18"/>
        <v>27.437094354441697</v>
      </c>
    </row>
    <row r="169" spans="1:11" x14ac:dyDescent="0.3">
      <c r="A169" s="11">
        <v>538</v>
      </c>
      <c r="B169" s="11" t="s">
        <v>178</v>
      </c>
      <c r="C169" s="12">
        <v>4715</v>
      </c>
      <c r="D169" s="12">
        <v>87767.723148148143</v>
      </c>
      <c r="E169" s="23">
        <f t="shared" si="13"/>
        <v>18.614575429087623</v>
      </c>
      <c r="F169" s="12">
        <v>286444.90999999997</v>
      </c>
      <c r="G169" s="12">
        <f t="shared" si="16"/>
        <v>60.751836691410389</v>
      </c>
      <c r="H169" s="20">
        <f t="shared" si="14"/>
        <v>198677.18685185182</v>
      </c>
      <c r="I169" s="20">
        <f t="shared" si="15"/>
        <v>42.137261262322767</v>
      </c>
      <c r="J169" s="21">
        <f t="shared" si="17"/>
        <v>-198677.18685185182</v>
      </c>
      <c r="K169" s="21">
        <f t="shared" si="18"/>
        <v>-42.13726126232276</v>
      </c>
    </row>
    <row r="170" spans="1:11" x14ac:dyDescent="0.3">
      <c r="A170" s="11">
        <v>541</v>
      </c>
      <c r="B170" s="11" t="s">
        <v>179</v>
      </c>
      <c r="C170" s="12">
        <v>9552</v>
      </c>
      <c r="D170" s="12">
        <v>569512.06157407409</v>
      </c>
      <c r="E170" s="23">
        <f t="shared" si="13"/>
        <v>59.622284503148457</v>
      </c>
      <c r="F170" s="12">
        <v>518241.97</v>
      </c>
      <c r="G170" s="12">
        <f t="shared" si="16"/>
        <v>54.254812604690116</v>
      </c>
      <c r="H170" s="20">
        <f t="shared" si="14"/>
        <v>-51270.091574074118</v>
      </c>
      <c r="I170" s="20">
        <f t="shared" si="15"/>
        <v>-5.3674718984583407</v>
      </c>
      <c r="J170" s="21">
        <f t="shared" si="17"/>
        <v>51270.091574074118</v>
      </c>
      <c r="K170" s="21">
        <f t="shared" si="18"/>
        <v>5.367471898458346</v>
      </c>
    </row>
    <row r="171" spans="1:11" x14ac:dyDescent="0.3">
      <c r="A171" s="11">
        <v>543</v>
      </c>
      <c r="B171" s="11" t="s">
        <v>180</v>
      </c>
      <c r="C171" s="12">
        <v>42993</v>
      </c>
      <c r="D171" s="12">
        <v>1513288.9930555557</v>
      </c>
      <c r="E171" s="23">
        <f t="shared" si="13"/>
        <v>35.198497268289159</v>
      </c>
      <c r="F171" s="12">
        <v>2692453.31</v>
      </c>
      <c r="G171" s="12">
        <f t="shared" si="16"/>
        <v>62.625388086432679</v>
      </c>
      <c r="H171" s="20">
        <f t="shared" si="14"/>
        <v>1179164.3169444443</v>
      </c>
      <c r="I171" s="20">
        <f t="shared" si="15"/>
        <v>27.426890818143519</v>
      </c>
      <c r="J171" s="21">
        <f t="shared" si="17"/>
        <v>-1179164.3169444443</v>
      </c>
      <c r="K171" s="21">
        <f t="shared" si="18"/>
        <v>-27.426890818143519</v>
      </c>
    </row>
    <row r="172" spans="1:11" x14ac:dyDescent="0.3">
      <c r="A172" s="11">
        <v>545</v>
      </c>
      <c r="B172" s="11" t="s">
        <v>181</v>
      </c>
      <c r="C172" s="12">
        <v>9479</v>
      </c>
      <c r="D172" s="12">
        <v>232721.1555555556</v>
      </c>
      <c r="E172" s="23">
        <f t="shared" si="13"/>
        <v>24.551234893507289</v>
      </c>
      <c r="F172" s="12">
        <v>537782.06000000006</v>
      </c>
      <c r="G172" s="12">
        <f t="shared" si="16"/>
        <v>56.734050005274824</v>
      </c>
      <c r="H172" s="20">
        <f t="shared" si="14"/>
        <v>305060.90444444446</v>
      </c>
      <c r="I172" s="20">
        <f t="shared" si="15"/>
        <v>32.182815111767539</v>
      </c>
      <c r="J172" s="21">
        <f t="shared" si="17"/>
        <v>-305060.90444444446</v>
      </c>
      <c r="K172" s="21">
        <f t="shared" si="18"/>
        <v>-32.182815111767532</v>
      </c>
    </row>
    <row r="173" spans="1:11" x14ac:dyDescent="0.3">
      <c r="A173" s="11">
        <v>560</v>
      </c>
      <c r="B173" s="11" t="s">
        <v>182</v>
      </c>
      <c r="C173" s="12">
        <v>16003</v>
      </c>
      <c r="D173" s="12">
        <v>717519.83009259263</v>
      </c>
      <c r="E173" s="23">
        <f t="shared" si="13"/>
        <v>44.836582521564246</v>
      </c>
      <c r="F173" s="12">
        <v>935884.66</v>
      </c>
      <c r="G173" s="12">
        <f t="shared" si="16"/>
        <v>58.481825907642317</v>
      </c>
      <c r="H173" s="20">
        <f t="shared" si="14"/>
        <v>218364.8299074074</v>
      </c>
      <c r="I173" s="20">
        <f t="shared" si="15"/>
        <v>13.645243386078072</v>
      </c>
      <c r="J173" s="21">
        <f t="shared" si="17"/>
        <v>-218364.8299074074</v>
      </c>
      <c r="K173" s="21">
        <f t="shared" si="18"/>
        <v>-13.645243386078073</v>
      </c>
    </row>
    <row r="174" spans="1:11" x14ac:dyDescent="0.3">
      <c r="A174" s="11">
        <v>561</v>
      </c>
      <c r="B174" s="11" t="s">
        <v>183</v>
      </c>
      <c r="C174" s="12">
        <v>1329</v>
      </c>
      <c r="D174" s="12">
        <v>26157.335648148146</v>
      </c>
      <c r="E174" s="23">
        <f t="shared" si="13"/>
        <v>19.681968132541872</v>
      </c>
      <c r="F174" s="12">
        <v>72577.5</v>
      </c>
      <c r="G174" s="12">
        <f t="shared" si="16"/>
        <v>54.610609480812641</v>
      </c>
      <c r="H174" s="20">
        <f t="shared" si="14"/>
        <v>46420.164351851854</v>
      </c>
      <c r="I174" s="20">
        <f t="shared" si="15"/>
        <v>34.928641348270773</v>
      </c>
      <c r="J174" s="21">
        <f t="shared" si="17"/>
        <v>-46420.164351851854</v>
      </c>
      <c r="K174" s="21">
        <f t="shared" si="18"/>
        <v>-34.928641348270773</v>
      </c>
    </row>
    <row r="175" spans="1:11" x14ac:dyDescent="0.3">
      <c r="A175" s="11">
        <v>562</v>
      </c>
      <c r="B175" s="11" t="s">
        <v>184</v>
      </c>
      <c r="C175" s="12">
        <v>9158</v>
      </c>
      <c r="D175" s="12">
        <v>407504.95972222229</v>
      </c>
      <c r="E175" s="23">
        <f t="shared" si="13"/>
        <v>44.497156554075374</v>
      </c>
      <c r="F175" s="12">
        <v>512229.63</v>
      </c>
      <c r="G175" s="12">
        <f t="shared" si="16"/>
        <v>55.932477615199829</v>
      </c>
      <c r="H175" s="20">
        <f t="shared" si="14"/>
        <v>104724.67027777771</v>
      </c>
      <c r="I175" s="20">
        <f t="shared" si="15"/>
        <v>11.435321061124455</v>
      </c>
      <c r="J175" s="21">
        <f t="shared" si="17"/>
        <v>-104724.67027777771</v>
      </c>
      <c r="K175" s="21">
        <f t="shared" si="18"/>
        <v>-11.43532106112445</v>
      </c>
    </row>
    <row r="176" spans="1:11" x14ac:dyDescent="0.3">
      <c r="A176" s="11">
        <v>563</v>
      </c>
      <c r="B176" s="11" t="s">
        <v>185</v>
      </c>
      <c r="C176" s="12">
        <v>7288</v>
      </c>
      <c r="D176" s="12">
        <v>247163.62222222224</v>
      </c>
      <c r="E176" s="23">
        <f t="shared" si="13"/>
        <v>33.913779119404808</v>
      </c>
      <c r="F176" s="12">
        <v>402611.85</v>
      </c>
      <c r="G176" s="12">
        <f t="shared" si="16"/>
        <v>55.243118825466517</v>
      </c>
      <c r="H176" s="20">
        <f t="shared" si="14"/>
        <v>155448.22777777773</v>
      </c>
      <c r="I176" s="20">
        <f t="shared" si="15"/>
        <v>21.32933970606171</v>
      </c>
      <c r="J176" s="21">
        <f t="shared" si="17"/>
        <v>-155448.22777777773</v>
      </c>
      <c r="K176" s="21">
        <f t="shared" si="18"/>
        <v>-21.32933970606171</v>
      </c>
    </row>
    <row r="177" spans="1:11" x14ac:dyDescent="0.3">
      <c r="A177" s="11">
        <v>564</v>
      </c>
      <c r="B177" s="11" t="s">
        <v>186</v>
      </c>
      <c r="C177" s="12">
        <v>205489</v>
      </c>
      <c r="D177" s="12">
        <v>14017340.459259259</v>
      </c>
      <c r="E177" s="23">
        <f t="shared" si="13"/>
        <v>68.214553865458782</v>
      </c>
      <c r="F177" s="12">
        <v>13749999.800000001</v>
      </c>
      <c r="G177" s="12">
        <f t="shared" si="16"/>
        <v>66.913556443410599</v>
      </c>
      <c r="H177" s="20">
        <f t="shared" si="14"/>
        <v>-267340.65925925784</v>
      </c>
      <c r="I177" s="20">
        <f t="shared" si="15"/>
        <v>-1.3009974220481837</v>
      </c>
      <c r="J177" s="21">
        <f t="shared" si="17"/>
        <v>267340.65925925784</v>
      </c>
      <c r="K177" s="21">
        <f t="shared" si="18"/>
        <v>1.300997422048177</v>
      </c>
    </row>
    <row r="178" spans="1:11" x14ac:dyDescent="0.3">
      <c r="A178" s="11">
        <v>576</v>
      </c>
      <c r="B178" s="11" t="s">
        <v>187</v>
      </c>
      <c r="C178" s="12">
        <v>2896</v>
      </c>
      <c r="D178" s="12">
        <v>78864.582870370359</v>
      </c>
      <c r="E178" s="23">
        <f t="shared" si="13"/>
        <v>27.232245466288106</v>
      </c>
      <c r="F178" s="12">
        <v>146550.71</v>
      </c>
      <c r="G178" s="12">
        <f t="shared" si="16"/>
        <v>50.604526933701656</v>
      </c>
      <c r="H178" s="20">
        <f t="shared" si="14"/>
        <v>67686.127129629633</v>
      </c>
      <c r="I178" s="20">
        <f t="shared" si="15"/>
        <v>23.372281467413551</v>
      </c>
      <c r="J178" s="21">
        <f t="shared" si="17"/>
        <v>-67686.127129629633</v>
      </c>
      <c r="K178" s="21">
        <f t="shared" si="18"/>
        <v>-23.372281467413547</v>
      </c>
    </row>
    <row r="179" spans="1:11" x14ac:dyDescent="0.3">
      <c r="A179" s="11">
        <v>577</v>
      </c>
      <c r="B179" s="11" t="s">
        <v>188</v>
      </c>
      <c r="C179" s="12">
        <v>10850</v>
      </c>
      <c r="D179" s="12">
        <v>470709.90740740742</v>
      </c>
      <c r="E179" s="23">
        <f t="shared" si="13"/>
        <v>43.383401604369347</v>
      </c>
      <c r="F179" s="12">
        <v>643534.78</v>
      </c>
      <c r="G179" s="12">
        <f t="shared" si="16"/>
        <v>59.311961290322586</v>
      </c>
      <c r="H179" s="20">
        <f t="shared" si="14"/>
        <v>172824.87259259261</v>
      </c>
      <c r="I179" s="20">
        <f t="shared" si="15"/>
        <v>15.928559685953239</v>
      </c>
      <c r="J179" s="21">
        <f t="shared" si="17"/>
        <v>-172824.87259259261</v>
      </c>
      <c r="K179" s="21">
        <f t="shared" si="18"/>
        <v>-15.928559685953235</v>
      </c>
    </row>
    <row r="180" spans="1:11" x14ac:dyDescent="0.3">
      <c r="A180" s="11">
        <v>578</v>
      </c>
      <c r="B180" s="11" t="s">
        <v>189</v>
      </c>
      <c r="C180" s="12">
        <v>3273</v>
      </c>
      <c r="D180" s="12">
        <v>169527.15416666667</v>
      </c>
      <c r="E180" s="23">
        <f t="shared" si="13"/>
        <v>51.795647469192382</v>
      </c>
      <c r="F180" s="12">
        <v>180370.11</v>
      </c>
      <c r="G180" s="12">
        <f t="shared" si="16"/>
        <v>55.108496791934002</v>
      </c>
      <c r="H180" s="20">
        <f t="shared" si="14"/>
        <v>10842.955833333312</v>
      </c>
      <c r="I180" s="20">
        <f t="shared" si="15"/>
        <v>3.31284932274162</v>
      </c>
      <c r="J180" s="21">
        <f t="shared" si="17"/>
        <v>-10842.955833333312</v>
      </c>
      <c r="K180" s="21">
        <f t="shared" si="18"/>
        <v>-3.3128493227416169</v>
      </c>
    </row>
    <row r="181" spans="1:11" x14ac:dyDescent="0.3">
      <c r="A181" s="11">
        <v>580</v>
      </c>
      <c r="B181" s="11" t="s">
        <v>190</v>
      </c>
      <c r="C181" s="12">
        <v>4734</v>
      </c>
      <c r="D181" s="12">
        <v>204055.82962962962</v>
      </c>
      <c r="E181" s="23">
        <f t="shared" si="13"/>
        <v>43.10431551111737</v>
      </c>
      <c r="F181" s="12">
        <v>245324.82</v>
      </c>
      <c r="G181" s="12">
        <f t="shared" si="16"/>
        <v>51.821888466413185</v>
      </c>
      <c r="H181" s="20">
        <f t="shared" si="14"/>
        <v>41268.990370370389</v>
      </c>
      <c r="I181" s="20">
        <f t="shared" si="15"/>
        <v>8.7175729552958146</v>
      </c>
      <c r="J181" s="21">
        <f t="shared" si="17"/>
        <v>-41268.990370370389</v>
      </c>
      <c r="K181" s="21">
        <f t="shared" si="18"/>
        <v>-8.7175729552958146</v>
      </c>
    </row>
    <row r="182" spans="1:11" x14ac:dyDescent="0.3">
      <c r="A182" s="11">
        <v>581</v>
      </c>
      <c r="B182" s="11" t="s">
        <v>191</v>
      </c>
      <c r="C182" s="12">
        <v>6404</v>
      </c>
      <c r="D182" s="12">
        <v>588682.74259259249</v>
      </c>
      <c r="E182" s="23">
        <f t="shared" si="13"/>
        <v>91.924225888912005</v>
      </c>
      <c r="F182" s="12">
        <v>349144.99</v>
      </c>
      <c r="G182" s="12">
        <f t="shared" si="16"/>
        <v>54.519829793878827</v>
      </c>
      <c r="H182" s="20">
        <f t="shared" si="14"/>
        <v>-239537.7525925925</v>
      </c>
      <c r="I182" s="20">
        <f t="shared" si="15"/>
        <v>-37.404396095033178</v>
      </c>
      <c r="J182" s="21">
        <f t="shared" si="17"/>
        <v>239537.7525925925</v>
      </c>
      <c r="K182" s="21">
        <f t="shared" si="18"/>
        <v>37.404396095033185</v>
      </c>
    </row>
    <row r="183" spans="1:11" x14ac:dyDescent="0.3">
      <c r="A183" s="11">
        <v>583</v>
      </c>
      <c r="B183" s="11" t="s">
        <v>192</v>
      </c>
      <c r="C183" s="12">
        <v>939</v>
      </c>
      <c r="D183" s="12">
        <v>3035.8296296296307</v>
      </c>
      <c r="E183" s="23">
        <f t="shared" si="13"/>
        <v>3.2330453989665928</v>
      </c>
      <c r="F183" s="12">
        <v>53574.22</v>
      </c>
      <c r="G183" s="12">
        <f t="shared" si="16"/>
        <v>57.054547390841321</v>
      </c>
      <c r="H183" s="20">
        <f t="shared" si="14"/>
        <v>50538.390370370369</v>
      </c>
      <c r="I183" s="20">
        <f t="shared" si="15"/>
        <v>53.821501991874726</v>
      </c>
      <c r="J183" s="21">
        <f t="shared" si="17"/>
        <v>-50538.390370370369</v>
      </c>
      <c r="K183" s="21">
        <f t="shared" si="18"/>
        <v>-53.821501991874726</v>
      </c>
    </row>
    <row r="184" spans="1:11" x14ac:dyDescent="0.3">
      <c r="A184" s="11">
        <v>584</v>
      </c>
      <c r="B184" s="11" t="s">
        <v>193</v>
      </c>
      <c r="C184" s="12">
        <v>2759</v>
      </c>
      <c r="D184" s="12">
        <v>93994.493981481472</v>
      </c>
      <c r="E184" s="23">
        <f t="shared" si="13"/>
        <v>34.068319674331811</v>
      </c>
      <c r="F184" s="12">
        <v>134955.49</v>
      </c>
      <c r="G184" s="12">
        <f t="shared" si="16"/>
        <v>48.914639362087712</v>
      </c>
      <c r="H184" s="20">
        <f t="shared" si="14"/>
        <v>40960.996018518519</v>
      </c>
      <c r="I184" s="20">
        <f t="shared" si="15"/>
        <v>14.846319687755901</v>
      </c>
      <c r="J184" s="21">
        <f t="shared" si="17"/>
        <v>-40960.996018518519</v>
      </c>
      <c r="K184" s="21">
        <f t="shared" si="18"/>
        <v>-14.846319687755896</v>
      </c>
    </row>
    <row r="185" spans="1:11" x14ac:dyDescent="0.3">
      <c r="A185" s="11">
        <v>588</v>
      </c>
      <c r="B185" s="11" t="s">
        <v>194</v>
      </c>
      <c r="C185" s="12">
        <v>1690</v>
      </c>
      <c r="D185" s="12">
        <v>16380.930092592596</v>
      </c>
      <c r="E185" s="23">
        <f t="shared" si="13"/>
        <v>9.6928580429541995</v>
      </c>
      <c r="F185" s="12">
        <v>90292.42</v>
      </c>
      <c r="G185" s="12">
        <f t="shared" si="16"/>
        <v>53.427467455621304</v>
      </c>
      <c r="H185" s="20">
        <f t="shared" si="14"/>
        <v>73911.489907407406</v>
      </c>
      <c r="I185" s="20">
        <f t="shared" si="15"/>
        <v>43.734609412667105</v>
      </c>
      <c r="J185" s="21">
        <f t="shared" si="17"/>
        <v>-73911.489907407406</v>
      </c>
      <c r="K185" s="21">
        <f t="shared" si="18"/>
        <v>-43.734609412667105</v>
      </c>
    </row>
    <row r="186" spans="1:11" x14ac:dyDescent="0.3">
      <c r="A186" s="11">
        <v>592</v>
      </c>
      <c r="B186" s="11" t="s">
        <v>195</v>
      </c>
      <c r="C186" s="12">
        <v>3841</v>
      </c>
      <c r="D186" s="12">
        <v>171735.18611111108</v>
      </c>
      <c r="E186" s="23">
        <f t="shared" si="13"/>
        <v>44.711061210911502</v>
      </c>
      <c r="F186" s="12">
        <v>216229.4</v>
      </c>
      <c r="G186" s="12">
        <f t="shared" si="16"/>
        <v>56.295079406404582</v>
      </c>
      <c r="H186" s="20">
        <f t="shared" si="14"/>
        <v>44494.213888888917</v>
      </c>
      <c r="I186" s="20">
        <f t="shared" si="15"/>
        <v>11.58401819549308</v>
      </c>
      <c r="J186" s="21">
        <f t="shared" si="17"/>
        <v>-44494.213888888917</v>
      </c>
      <c r="K186" s="21">
        <f t="shared" si="18"/>
        <v>-11.58401819549308</v>
      </c>
    </row>
    <row r="187" spans="1:11" x14ac:dyDescent="0.3">
      <c r="A187" s="11">
        <v>593</v>
      </c>
      <c r="B187" s="11" t="s">
        <v>196</v>
      </c>
      <c r="C187" s="12">
        <v>17682</v>
      </c>
      <c r="D187" s="12">
        <v>1671363.6166666669</v>
      </c>
      <c r="E187" s="23">
        <f t="shared" si="13"/>
        <v>94.523448516382018</v>
      </c>
      <c r="F187" s="12">
        <v>1012327.23</v>
      </c>
      <c r="G187" s="12">
        <f t="shared" si="16"/>
        <v>57.251851034950796</v>
      </c>
      <c r="H187" s="20">
        <f t="shared" si="14"/>
        <v>-659036.38666666695</v>
      </c>
      <c r="I187" s="20">
        <f t="shared" si="15"/>
        <v>-37.271597481431222</v>
      </c>
      <c r="J187" s="21">
        <f t="shared" si="17"/>
        <v>659036.38666666695</v>
      </c>
      <c r="K187" s="21">
        <f t="shared" si="18"/>
        <v>37.271597481431229</v>
      </c>
    </row>
    <row r="188" spans="1:11" x14ac:dyDescent="0.3">
      <c r="A188" s="11">
        <v>595</v>
      </c>
      <c r="B188" s="11" t="s">
        <v>197</v>
      </c>
      <c r="C188" s="12">
        <v>4391</v>
      </c>
      <c r="D188" s="12">
        <v>205539.16990740746</v>
      </c>
      <c r="E188" s="23">
        <f t="shared" si="13"/>
        <v>46.80919378442438</v>
      </c>
      <c r="F188" s="12">
        <v>219128.21</v>
      </c>
      <c r="G188" s="12">
        <f t="shared" si="16"/>
        <v>49.903942154406742</v>
      </c>
      <c r="H188" s="20">
        <f t="shared" si="14"/>
        <v>13589.040092592535</v>
      </c>
      <c r="I188" s="20">
        <f t="shared" si="15"/>
        <v>3.0947483699823621</v>
      </c>
      <c r="J188" s="21">
        <f t="shared" si="17"/>
        <v>-13589.040092592535</v>
      </c>
      <c r="K188" s="21">
        <f t="shared" si="18"/>
        <v>-3.0947483699823581</v>
      </c>
    </row>
    <row r="189" spans="1:11" x14ac:dyDescent="0.3">
      <c r="A189" s="11">
        <v>598</v>
      </c>
      <c r="B189" s="11" t="s">
        <v>198</v>
      </c>
      <c r="C189" s="12">
        <v>19208</v>
      </c>
      <c r="D189" s="12">
        <v>1481363.2467592594</v>
      </c>
      <c r="E189" s="23">
        <f t="shared" si="13"/>
        <v>77.122201518078896</v>
      </c>
      <c r="F189" s="12">
        <v>1134399.1399999999</v>
      </c>
      <c r="G189" s="12">
        <f t="shared" si="16"/>
        <v>59.058680758017488</v>
      </c>
      <c r="H189" s="20">
        <f t="shared" si="14"/>
        <v>-346964.10675925948</v>
      </c>
      <c r="I189" s="20">
        <f t="shared" si="15"/>
        <v>-18.063520760061408</v>
      </c>
      <c r="J189" s="21">
        <f t="shared" si="17"/>
        <v>346964.10675925948</v>
      </c>
      <c r="K189" s="21">
        <f t="shared" si="18"/>
        <v>18.063520760061405</v>
      </c>
    </row>
    <row r="190" spans="1:11" x14ac:dyDescent="0.3">
      <c r="A190" s="11">
        <v>599</v>
      </c>
      <c r="B190" s="11" t="s">
        <v>199</v>
      </c>
      <c r="C190" s="12">
        <v>11081</v>
      </c>
      <c r="D190" s="12">
        <v>165306.0898148148</v>
      </c>
      <c r="E190" s="23">
        <f t="shared" si="13"/>
        <v>14.917975797745221</v>
      </c>
      <c r="F190" s="12">
        <v>638918.16</v>
      </c>
      <c r="G190" s="12">
        <f t="shared" si="16"/>
        <v>57.658889991877992</v>
      </c>
      <c r="H190" s="20">
        <f t="shared" si="14"/>
        <v>473612.07018518524</v>
      </c>
      <c r="I190" s="20">
        <f t="shared" si="15"/>
        <v>42.74091419413277</v>
      </c>
      <c r="J190" s="21">
        <f t="shared" si="17"/>
        <v>-473612.07018518524</v>
      </c>
      <c r="K190" s="21">
        <f t="shared" si="18"/>
        <v>-42.74091419413277</v>
      </c>
    </row>
    <row r="191" spans="1:11" x14ac:dyDescent="0.3">
      <c r="A191" s="11">
        <v>601</v>
      </c>
      <c r="B191" s="11" t="s">
        <v>200</v>
      </c>
      <c r="C191" s="12">
        <v>4032</v>
      </c>
      <c r="D191" s="12">
        <v>177179.04120370373</v>
      </c>
      <c r="E191" s="23">
        <f t="shared" si="13"/>
        <v>43.943214584251919</v>
      </c>
      <c r="F191" s="12">
        <v>218269.3</v>
      </c>
      <c r="G191" s="12">
        <f t="shared" si="16"/>
        <v>54.134250992063492</v>
      </c>
      <c r="H191" s="20">
        <f t="shared" si="14"/>
        <v>41090.258796296257</v>
      </c>
      <c r="I191" s="20">
        <f t="shared" si="15"/>
        <v>10.191036407811573</v>
      </c>
      <c r="J191" s="21">
        <f t="shared" si="17"/>
        <v>-41090.258796296257</v>
      </c>
      <c r="K191" s="21">
        <f t="shared" si="18"/>
        <v>-10.191036407811572</v>
      </c>
    </row>
    <row r="192" spans="1:11" x14ac:dyDescent="0.3">
      <c r="A192" s="11">
        <v>604</v>
      </c>
      <c r="B192" s="11" t="s">
        <v>201</v>
      </c>
      <c r="C192" s="12">
        <v>19623</v>
      </c>
      <c r="D192" s="12">
        <v>966365.0930555556</v>
      </c>
      <c r="E192" s="23">
        <f t="shared" si="13"/>
        <v>49.246552161012872</v>
      </c>
      <c r="F192" s="12">
        <v>1218357.1299999999</v>
      </c>
      <c r="G192" s="12">
        <f t="shared" si="16"/>
        <v>62.088219436375674</v>
      </c>
      <c r="H192" s="20">
        <f t="shared" si="14"/>
        <v>251992.03694444429</v>
      </c>
      <c r="I192" s="20">
        <f t="shared" si="15"/>
        <v>12.841667275362802</v>
      </c>
      <c r="J192" s="21">
        <f t="shared" si="17"/>
        <v>-251992.03694444429</v>
      </c>
      <c r="K192" s="21">
        <f t="shared" si="18"/>
        <v>-12.841667275362804</v>
      </c>
    </row>
    <row r="193" spans="1:11" x14ac:dyDescent="0.3">
      <c r="A193" s="11">
        <v>607</v>
      </c>
      <c r="B193" s="11" t="s">
        <v>202</v>
      </c>
      <c r="C193" s="12">
        <v>4246</v>
      </c>
      <c r="D193" s="12">
        <v>154028.44444444444</v>
      </c>
      <c r="E193" s="23">
        <f t="shared" si="13"/>
        <v>36.276129167320875</v>
      </c>
      <c r="F193" s="12">
        <v>234373.78</v>
      </c>
      <c r="G193" s="12">
        <f t="shared" si="16"/>
        <v>55.198723504474799</v>
      </c>
      <c r="H193" s="20">
        <f t="shared" si="14"/>
        <v>80345.335555555561</v>
      </c>
      <c r="I193" s="20">
        <f t="shared" si="15"/>
        <v>18.922594337153924</v>
      </c>
      <c r="J193" s="21">
        <f t="shared" si="17"/>
        <v>-80345.335555555561</v>
      </c>
      <c r="K193" s="21">
        <f t="shared" si="18"/>
        <v>-18.922594337153924</v>
      </c>
    </row>
    <row r="194" spans="1:11" x14ac:dyDescent="0.3">
      <c r="A194" s="11">
        <v>608</v>
      </c>
      <c r="B194" s="11" t="s">
        <v>203</v>
      </c>
      <c r="C194" s="12">
        <v>2089</v>
      </c>
      <c r="D194" s="12">
        <v>88868.741666666683</v>
      </c>
      <c r="E194" s="23">
        <f t="shared" si="13"/>
        <v>42.541283708313394</v>
      </c>
      <c r="F194" s="12">
        <v>113160.77</v>
      </c>
      <c r="G194" s="12">
        <f t="shared" si="16"/>
        <v>54.169827668741029</v>
      </c>
      <c r="H194" s="20">
        <f t="shared" si="14"/>
        <v>24292.028333333321</v>
      </c>
      <c r="I194" s="20">
        <f t="shared" si="15"/>
        <v>11.628543960427635</v>
      </c>
      <c r="J194" s="21">
        <f t="shared" si="17"/>
        <v>-24292.028333333321</v>
      </c>
      <c r="K194" s="21">
        <f t="shared" si="18"/>
        <v>-11.628543960427631</v>
      </c>
    </row>
    <row r="195" spans="1:11" x14ac:dyDescent="0.3">
      <c r="A195" s="11">
        <v>609</v>
      </c>
      <c r="B195" s="11" t="s">
        <v>204</v>
      </c>
      <c r="C195" s="12">
        <v>83934</v>
      </c>
      <c r="D195" s="12">
        <v>7628516.6092592608</v>
      </c>
      <c r="E195" s="23">
        <f t="shared" si="13"/>
        <v>90.887085200982455</v>
      </c>
      <c r="F195" s="12">
        <v>5122940.51</v>
      </c>
      <c r="G195" s="12">
        <f t="shared" si="16"/>
        <v>61.0353433650249</v>
      </c>
      <c r="H195" s="20">
        <f t="shared" si="14"/>
        <v>-2505576.099259261</v>
      </c>
      <c r="I195" s="20">
        <f t="shared" si="15"/>
        <v>-29.851741835957554</v>
      </c>
      <c r="J195" s="21">
        <f t="shared" si="17"/>
        <v>2505576.099259261</v>
      </c>
      <c r="K195" s="21">
        <f t="shared" si="18"/>
        <v>29.851741835957551</v>
      </c>
    </row>
    <row r="196" spans="1:11" x14ac:dyDescent="0.3">
      <c r="A196" s="11">
        <v>611</v>
      </c>
      <c r="B196" s="11" t="s">
        <v>205</v>
      </c>
      <c r="C196" s="12">
        <v>5035</v>
      </c>
      <c r="D196" s="12">
        <v>61032.012037037028</v>
      </c>
      <c r="E196" s="23">
        <f t="shared" si="13"/>
        <v>12.121551546581337</v>
      </c>
      <c r="F196" s="12">
        <v>313178.34000000003</v>
      </c>
      <c r="G196" s="12">
        <f t="shared" si="16"/>
        <v>62.200266137040721</v>
      </c>
      <c r="H196" s="20">
        <f t="shared" si="14"/>
        <v>252146.327962963</v>
      </c>
      <c r="I196" s="20">
        <f t="shared" si="15"/>
        <v>50.078714590459384</v>
      </c>
      <c r="J196" s="21">
        <f t="shared" si="17"/>
        <v>-252146.327962963</v>
      </c>
      <c r="K196" s="21">
        <f t="shared" si="18"/>
        <v>-50.078714590459384</v>
      </c>
    </row>
    <row r="197" spans="1:11" x14ac:dyDescent="0.3">
      <c r="A197" s="11">
        <v>614</v>
      </c>
      <c r="B197" s="11" t="s">
        <v>206</v>
      </c>
      <c r="C197" s="12">
        <v>3183</v>
      </c>
      <c r="D197" s="12">
        <v>110707.61435185184</v>
      </c>
      <c r="E197" s="23">
        <f t="shared" si="13"/>
        <v>34.780903032312864</v>
      </c>
      <c r="F197" s="12">
        <v>165446.63</v>
      </c>
      <c r="G197" s="12">
        <f t="shared" si="16"/>
        <v>51.978206094879049</v>
      </c>
      <c r="H197" s="20">
        <f t="shared" si="14"/>
        <v>54739.015648148168</v>
      </c>
      <c r="I197" s="20">
        <f t="shared" si="15"/>
        <v>17.197303062566185</v>
      </c>
      <c r="J197" s="21">
        <f t="shared" si="17"/>
        <v>-54739.015648148168</v>
      </c>
      <c r="K197" s="21">
        <f t="shared" si="18"/>
        <v>-17.197303062566185</v>
      </c>
    </row>
    <row r="198" spans="1:11" x14ac:dyDescent="0.3">
      <c r="A198" s="11">
        <v>615</v>
      </c>
      <c r="B198" s="11" t="s">
        <v>207</v>
      </c>
      <c r="C198" s="12">
        <v>7873</v>
      </c>
      <c r="D198" s="12">
        <v>526039.03749999998</v>
      </c>
      <c r="E198" s="23">
        <f t="shared" ref="E198:E261" si="19">D198/C198</f>
        <v>66.815576971929374</v>
      </c>
      <c r="F198" s="12">
        <v>415065.97</v>
      </c>
      <c r="G198" s="12">
        <f t="shared" si="16"/>
        <v>52.720179093103006</v>
      </c>
      <c r="H198" s="20">
        <f t="shared" si="14"/>
        <v>-110973.0675</v>
      </c>
      <c r="I198" s="20">
        <f t="shared" si="15"/>
        <v>-14.095397878826368</v>
      </c>
      <c r="J198" s="21">
        <f t="shared" si="17"/>
        <v>110973.0675</v>
      </c>
      <c r="K198" s="21">
        <f t="shared" si="18"/>
        <v>14.09539787882637</v>
      </c>
    </row>
    <row r="199" spans="1:11" x14ac:dyDescent="0.3">
      <c r="A199" s="11">
        <v>616</v>
      </c>
      <c r="B199" s="11" t="s">
        <v>208</v>
      </c>
      <c r="C199" s="12">
        <v>1860</v>
      </c>
      <c r="D199" s="12">
        <v>20629.924537037041</v>
      </c>
      <c r="E199" s="23">
        <f t="shared" si="19"/>
        <v>11.091357277976904</v>
      </c>
      <c r="F199" s="12">
        <v>113804.95</v>
      </c>
      <c r="G199" s="12">
        <f t="shared" si="16"/>
        <v>61.185456989247314</v>
      </c>
      <c r="H199" s="20">
        <f t="shared" ref="H199:H262" si="20">F199-D199</f>
        <v>93175.025462962949</v>
      </c>
      <c r="I199" s="20">
        <f t="shared" ref="I199:I262" si="21">G199-E199</f>
        <v>50.09409971127041</v>
      </c>
      <c r="J199" s="21">
        <f t="shared" si="17"/>
        <v>-93175.025462962949</v>
      </c>
      <c r="K199" s="21">
        <f t="shared" si="18"/>
        <v>-50.094099711270403</v>
      </c>
    </row>
    <row r="200" spans="1:11" x14ac:dyDescent="0.3">
      <c r="A200" s="11">
        <v>619</v>
      </c>
      <c r="B200" s="11" t="s">
        <v>209</v>
      </c>
      <c r="C200" s="12">
        <v>2828</v>
      </c>
      <c r="D200" s="12">
        <v>186124.14583333334</v>
      </c>
      <c r="E200" s="23">
        <f t="shared" si="19"/>
        <v>65.81476161008959</v>
      </c>
      <c r="F200" s="12">
        <v>151489.42000000001</v>
      </c>
      <c r="G200" s="12">
        <f t="shared" ref="G200:G263" si="22">F200/C200</f>
        <v>53.567687411598307</v>
      </c>
      <c r="H200" s="20">
        <f t="shared" si="20"/>
        <v>-34634.72583333333</v>
      </c>
      <c r="I200" s="20">
        <f t="shared" si="21"/>
        <v>-12.247074198491283</v>
      </c>
      <c r="J200" s="21">
        <f t="shared" ref="J200:J263" si="23">H200*-1</f>
        <v>34634.72583333333</v>
      </c>
      <c r="K200" s="21">
        <f t="shared" ref="K200:K263" si="24">J200/C200</f>
        <v>12.247074198491276</v>
      </c>
    </row>
    <row r="201" spans="1:11" x14ac:dyDescent="0.3">
      <c r="A201" s="11">
        <v>620</v>
      </c>
      <c r="B201" s="11" t="s">
        <v>210</v>
      </c>
      <c r="C201" s="12">
        <v>2528</v>
      </c>
      <c r="D201" s="12">
        <v>161058.35185185185</v>
      </c>
      <c r="E201" s="23">
        <f t="shared" si="19"/>
        <v>63.709791080637601</v>
      </c>
      <c r="F201" s="12">
        <v>135921.76</v>
      </c>
      <c r="G201" s="12">
        <f t="shared" si="22"/>
        <v>53.766518987341776</v>
      </c>
      <c r="H201" s="20">
        <f t="shared" si="20"/>
        <v>-25136.591851851845</v>
      </c>
      <c r="I201" s="20">
        <f t="shared" si="21"/>
        <v>-9.9432720932958247</v>
      </c>
      <c r="J201" s="21">
        <f t="shared" si="23"/>
        <v>25136.591851851845</v>
      </c>
      <c r="K201" s="21">
        <f t="shared" si="24"/>
        <v>9.9432720932958247</v>
      </c>
    </row>
    <row r="202" spans="1:11" x14ac:dyDescent="0.3">
      <c r="A202" s="11">
        <v>623</v>
      </c>
      <c r="B202" s="11" t="s">
        <v>211</v>
      </c>
      <c r="C202" s="12">
        <v>2151</v>
      </c>
      <c r="D202" s="12">
        <v>37123.192592592597</v>
      </c>
      <c r="E202" s="23">
        <f t="shared" si="19"/>
        <v>17.258573962153694</v>
      </c>
      <c r="F202" s="12">
        <v>109617.79</v>
      </c>
      <c r="G202" s="12">
        <f t="shared" si="22"/>
        <v>50.961315667131565</v>
      </c>
      <c r="H202" s="20">
        <f t="shared" si="20"/>
        <v>72494.597407407389</v>
      </c>
      <c r="I202" s="20">
        <f t="shared" si="21"/>
        <v>33.702741704977868</v>
      </c>
      <c r="J202" s="21">
        <f t="shared" si="23"/>
        <v>-72494.597407407389</v>
      </c>
      <c r="K202" s="21">
        <f t="shared" si="24"/>
        <v>-33.702741704977868</v>
      </c>
    </row>
    <row r="203" spans="1:11" x14ac:dyDescent="0.3">
      <c r="A203" s="11">
        <v>624</v>
      </c>
      <c r="B203" s="11" t="s">
        <v>212</v>
      </c>
      <c r="C203" s="12">
        <v>5140</v>
      </c>
      <c r="D203" s="12">
        <v>130974.04305555558</v>
      </c>
      <c r="E203" s="23">
        <f t="shared" si="19"/>
        <v>25.481331333765677</v>
      </c>
      <c r="F203" s="12">
        <v>298899.03999999998</v>
      </c>
      <c r="G203" s="12">
        <f t="shared" si="22"/>
        <v>58.151564202334626</v>
      </c>
      <c r="H203" s="20">
        <f t="shared" si="20"/>
        <v>167924.9969444444</v>
      </c>
      <c r="I203" s="20">
        <f t="shared" si="21"/>
        <v>32.670232868568945</v>
      </c>
      <c r="J203" s="21">
        <f t="shared" si="23"/>
        <v>-167924.9969444444</v>
      </c>
      <c r="K203" s="21">
        <f t="shared" si="24"/>
        <v>-32.670232868568952</v>
      </c>
    </row>
    <row r="204" spans="1:11" x14ac:dyDescent="0.3">
      <c r="A204" s="11">
        <v>625</v>
      </c>
      <c r="B204" s="11" t="s">
        <v>213</v>
      </c>
      <c r="C204" s="12">
        <v>3077</v>
      </c>
      <c r="D204" s="12">
        <v>98291.84166666666</v>
      </c>
      <c r="E204" s="23">
        <f t="shared" si="19"/>
        <v>31.944049940418154</v>
      </c>
      <c r="F204" s="12">
        <v>164695.09</v>
      </c>
      <c r="G204" s="12">
        <f t="shared" si="22"/>
        <v>53.524566135846605</v>
      </c>
      <c r="H204" s="20">
        <f t="shared" si="20"/>
        <v>66403.248333333337</v>
      </c>
      <c r="I204" s="20">
        <f t="shared" si="21"/>
        <v>21.580516195428451</v>
      </c>
      <c r="J204" s="21">
        <f t="shared" si="23"/>
        <v>-66403.248333333337</v>
      </c>
      <c r="K204" s="21">
        <f t="shared" si="24"/>
        <v>-21.580516195428448</v>
      </c>
    </row>
    <row r="205" spans="1:11" x14ac:dyDescent="0.3">
      <c r="A205" s="11">
        <v>626</v>
      </c>
      <c r="B205" s="11" t="s">
        <v>214</v>
      </c>
      <c r="C205" s="12">
        <v>5131</v>
      </c>
      <c r="D205" s="12">
        <v>327927.91990740743</v>
      </c>
      <c r="E205" s="23">
        <f t="shared" si="19"/>
        <v>63.911112825454573</v>
      </c>
      <c r="F205" s="12">
        <v>266797.45</v>
      </c>
      <c r="G205" s="12">
        <f t="shared" si="22"/>
        <v>51.99716429545898</v>
      </c>
      <c r="H205" s="20">
        <f t="shared" si="20"/>
        <v>-61130.469907407416</v>
      </c>
      <c r="I205" s="20">
        <f t="shared" si="21"/>
        <v>-11.913948529995594</v>
      </c>
      <c r="J205" s="21">
        <f t="shared" si="23"/>
        <v>61130.469907407416</v>
      </c>
      <c r="K205" s="21">
        <f t="shared" si="24"/>
        <v>11.913948529995599</v>
      </c>
    </row>
    <row r="206" spans="1:11" x14ac:dyDescent="0.3">
      <c r="A206" s="11">
        <v>630</v>
      </c>
      <c r="B206" s="11" t="s">
        <v>215</v>
      </c>
      <c r="C206" s="12">
        <v>1578</v>
      </c>
      <c r="D206" s="12">
        <v>30094.658796296302</v>
      </c>
      <c r="E206" s="23">
        <f t="shared" si="19"/>
        <v>19.071393407031877</v>
      </c>
      <c r="F206" s="12">
        <v>85246.35</v>
      </c>
      <c r="G206" s="12">
        <f t="shared" si="22"/>
        <v>54.021768060836507</v>
      </c>
      <c r="H206" s="20">
        <f t="shared" si="20"/>
        <v>55151.691203703704</v>
      </c>
      <c r="I206" s="20">
        <f t="shared" si="21"/>
        <v>34.95037465380463</v>
      </c>
      <c r="J206" s="21">
        <f t="shared" si="23"/>
        <v>-55151.691203703704</v>
      </c>
      <c r="K206" s="21">
        <f t="shared" si="24"/>
        <v>-34.95037465380463</v>
      </c>
    </row>
    <row r="207" spans="1:11" x14ac:dyDescent="0.3">
      <c r="A207" s="11">
        <v>631</v>
      </c>
      <c r="B207" s="11" t="s">
        <v>216</v>
      </c>
      <c r="C207" s="12">
        <v>2004</v>
      </c>
      <c r="D207" s="12">
        <v>10313.657870370374</v>
      </c>
      <c r="E207" s="23">
        <f t="shared" si="19"/>
        <v>5.1465358634582703</v>
      </c>
      <c r="F207" s="12">
        <v>115630.12</v>
      </c>
      <c r="G207" s="12">
        <f t="shared" si="22"/>
        <v>57.699660678642715</v>
      </c>
      <c r="H207" s="20">
        <f t="shared" si="20"/>
        <v>105316.46212962962</v>
      </c>
      <c r="I207" s="20">
        <f t="shared" si="21"/>
        <v>52.553124815184447</v>
      </c>
      <c r="J207" s="21">
        <f t="shared" si="23"/>
        <v>-105316.46212962962</v>
      </c>
      <c r="K207" s="21">
        <f t="shared" si="24"/>
        <v>-52.553124815184447</v>
      </c>
    </row>
    <row r="208" spans="1:11" x14ac:dyDescent="0.3">
      <c r="A208" s="11">
        <v>635</v>
      </c>
      <c r="B208" s="11" t="s">
        <v>217</v>
      </c>
      <c r="C208" s="12">
        <v>6435</v>
      </c>
      <c r="D208" s="12">
        <v>333453.70185185189</v>
      </c>
      <c r="E208" s="23">
        <f t="shared" si="19"/>
        <v>51.818757086534873</v>
      </c>
      <c r="F208" s="12">
        <v>365356.83</v>
      </c>
      <c r="G208" s="12">
        <f t="shared" si="22"/>
        <v>56.776508158508165</v>
      </c>
      <c r="H208" s="20">
        <f t="shared" si="20"/>
        <v>31903.128148148127</v>
      </c>
      <c r="I208" s="20">
        <f t="shared" si="21"/>
        <v>4.9577510719732913</v>
      </c>
      <c r="J208" s="21">
        <f t="shared" si="23"/>
        <v>-31903.128148148127</v>
      </c>
      <c r="K208" s="21">
        <f t="shared" si="24"/>
        <v>-4.9577510719732913</v>
      </c>
    </row>
    <row r="209" spans="1:11" x14ac:dyDescent="0.3">
      <c r="A209" s="11">
        <v>636</v>
      </c>
      <c r="B209" s="11" t="s">
        <v>218</v>
      </c>
      <c r="C209" s="12">
        <v>8276</v>
      </c>
      <c r="D209" s="12">
        <v>247895.33101851857</v>
      </c>
      <c r="E209" s="23">
        <f t="shared" si="19"/>
        <v>29.953519939405336</v>
      </c>
      <c r="F209" s="12">
        <v>473042.08</v>
      </c>
      <c r="G209" s="12">
        <f t="shared" si="22"/>
        <v>57.158298695021749</v>
      </c>
      <c r="H209" s="20">
        <f t="shared" si="20"/>
        <v>225146.74898148145</v>
      </c>
      <c r="I209" s="20">
        <f t="shared" si="21"/>
        <v>27.204778755616413</v>
      </c>
      <c r="J209" s="21">
        <f t="shared" si="23"/>
        <v>-225146.74898148145</v>
      </c>
      <c r="K209" s="21">
        <f t="shared" si="24"/>
        <v>-27.204778755616413</v>
      </c>
    </row>
    <row r="210" spans="1:11" x14ac:dyDescent="0.3">
      <c r="A210" s="11">
        <v>638</v>
      </c>
      <c r="B210" s="11" t="s">
        <v>219</v>
      </c>
      <c r="C210" s="12">
        <v>50380</v>
      </c>
      <c r="D210" s="12">
        <v>2312323.1550925924</v>
      </c>
      <c r="E210" s="23">
        <f t="shared" si="19"/>
        <v>45.897641030023664</v>
      </c>
      <c r="F210" s="12">
        <v>3140157.68</v>
      </c>
      <c r="G210" s="12">
        <f t="shared" si="22"/>
        <v>62.329449781659392</v>
      </c>
      <c r="H210" s="20">
        <f t="shared" si="20"/>
        <v>827834.52490740782</v>
      </c>
      <c r="I210" s="20">
        <f t="shared" si="21"/>
        <v>16.431808751635728</v>
      </c>
      <c r="J210" s="21">
        <f t="shared" si="23"/>
        <v>-827834.52490740782</v>
      </c>
      <c r="K210" s="21">
        <f t="shared" si="24"/>
        <v>-16.431808751635725</v>
      </c>
    </row>
    <row r="211" spans="1:11" x14ac:dyDescent="0.3">
      <c r="A211" s="11">
        <v>678</v>
      </c>
      <c r="B211" s="11" t="s">
        <v>220</v>
      </c>
      <c r="C211" s="12">
        <v>24679</v>
      </c>
      <c r="D211" s="12">
        <v>2290340.3513888889</v>
      </c>
      <c r="E211" s="23">
        <f t="shared" si="19"/>
        <v>92.805233250491867</v>
      </c>
      <c r="F211" s="12">
        <v>1397331.52</v>
      </c>
      <c r="G211" s="12">
        <f t="shared" si="22"/>
        <v>56.620265002633822</v>
      </c>
      <c r="H211" s="20">
        <f t="shared" si="20"/>
        <v>-893008.83138888888</v>
      </c>
      <c r="I211" s="20">
        <f t="shared" si="21"/>
        <v>-36.184968247858045</v>
      </c>
      <c r="J211" s="21">
        <f t="shared" si="23"/>
        <v>893008.83138888888</v>
      </c>
      <c r="K211" s="21">
        <f t="shared" si="24"/>
        <v>36.184968247858052</v>
      </c>
    </row>
    <row r="212" spans="1:11" x14ac:dyDescent="0.3">
      <c r="A212" s="11">
        <v>680</v>
      </c>
      <c r="B212" s="11" t="s">
        <v>221</v>
      </c>
      <c r="C212" s="12">
        <v>24056</v>
      </c>
      <c r="D212" s="12">
        <v>1932210.3967592593</v>
      </c>
      <c r="E212" s="23">
        <f t="shared" si="19"/>
        <v>80.321350048190027</v>
      </c>
      <c r="F212" s="12">
        <v>1503835.77</v>
      </c>
      <c r="G212" s="12">
        <f t="shared" si="22"/>
        <v>62.51395784835384</v>
      </c>
      <c r="H212" s="20">
        <f t="shared" si="20"/>
        <v>-428374.62675925926</v>
      </c>
      <c r="I212" s="20">
        <f t="shared" si="21"/>
        <v>-17.807392199836187</v>
      </c>
      <c r="J212" s="21">
        <f t="shared" si="23"/>
        <v>428374.62675925926</v>
      </c>
      <c r="K212" s="21">
        <f t="shared" si="24"/>
        <v>17.807392199836183</v>
      </c>
    </row>
    <row r="213" spans="1:11" x14ac:dyDescent="0.3">
      <c r="A213" s="11">
        <v>681</v>
      </c>
      <c r="B213" s="11" t="s">
        <v>222</v>
      </c>
      <c r="C213" s="12">
        <v>3431</v>
      </c>
      <c r="D213" s="12">
        <v>179083.86712962962</v>
      </c>
      <c r="E213" s="23">
        <f t="shared" si="19"/>
        <v>52.195822538510527</v>
      </c>
      <c r="F213" s="12">
        <v>185523.54</v>
      </c>
      <c r="G213" s="12">
        <f t="shared" si="22"/>
        <v>54.072730982220932</v>
      </c>
      <c r="H213" s="20">
        <f t="shared" si="20"/>
        <v>6439.6728703703848</v>
      </c>
      <c r="I213" s="20">
        <f t="shared" si="21"/>
        <v>1.8769084437104055</v>
      </c>
      <c r="J213" s="21">
        <f t="shared" si="23"/>
        <v>-6439.6728703703848</v>
      </c>
      <c r="K213" s="21">
        <f t="shared" si="24"/>
        <v>-1.8769084437104007</v>
      </c>
    </row>
    <row r="214" spans="1:11" x14ac:dyDescent="0.3">
      <c r="A214" s="11">
        <v>683</v>
      </c>
      <c r="B214" s="11" t="s">
        <v>223</v>
      </c>
      <c r="C214" s="12">
        <v>3783</v>
      </c>
      <c r="D214" s="12">
        <v>213630.22916666669</v>
      </c>
      <c r="E214" s="23">
        <f t="shared" si="19"/>
        <v>56.4711152965019</v>
      </c>
      <c r="F214" s="12">
        <v>200339.66</v>
      </c>
      <c r="G214" s="12">
        <f t="shared" si="22"/>
        <v>52.957879989426381</v>
      </c>
      <c r="H214" s="20">
        <f t="shared" si="20"/>
        <v>-13290.569166666683</v>
      </c>
      <c r="I214" s="20">
        <f t="shared" si="21"/>
        <v>-3.5132353070755187</v>
      </c>
      <c r="J214" s="21">
        <f t="shared" si="23"/>
        <v>13290.569166666683</v>
      </c>
      <c r="K214" s="21">
        <f t="shared" si="24"/>
        <v>3.5132353070755173</v>
      </c>
    </row>
    <row r="215" spans="1:11" x14ac:dyDescent="0.3">
      <c r="A215" s="11">
        <v>684</v>
      </c>
      <c r="B215" s="11" t="s">
        <v>224</v>
      </c>
      <c r="C215" s="12">
        <v>39205</v>
      </c>
      <c r="D215" s="12">
        <v>2529448.3407407408</v>
      </c>
      <c r="E215" s="23">
        <f t="shared" si="19"/>
        <v>64.518513983949518</v>
      </c>
      <c r="F215" s="12">
        <v>2389796.56</v>
      </c>
      <c r="G215" s="12">
        <f t="shared" si="22"/>
        <v>60.956422905241681</v>
      </c>
      <c r="H215" s="20">
        <f t="shared" si="20"/>
        <v>-139651.78074074071</v>
      </c>
      <c r="I215" s="20">
        <f t="shared" si="21"/>
        <v>-3.5620910787078373</v>
      </c>
      <c r="J215" s="21">
        <f t="shared" si="23"/>
        <v>139651.78074074071</v>
      </c>
      <c r="K215" s="21">
        <f t="shared" si="24"/>
        <v>3.5620910787078359</v>
      </c>
    </row>
    <row r="216" spans="1:11" x14ac:dyDescent="0.3">
      <c r="A216" s="11">
        <v>686</v>
      </c>
      <c r="B216" s="11" t="s">
        <v>225</v>
      </c>
      <c r="C216" s="12">
        <v>3121</v>
      </c>
      <c r="D216" s="12">
        <v>152299.2384259259</v>
      </c>
      <c r="E216" s="23">
        <f t="shared" si="19"/>
        <v>48.798218015355943</v>
      </c>
      <c r="F216" s="12">
        <v>163192</v>
      </c>
      <c r="G216" s="12">
        <f t="shared" si="22"/>
        <v>52.288369112463954</v>
      </c>
      <c r="H216" s="20">
        <f t="shared" si="20"/>
        <v>10892.761574074102</v>
      </c>
      <c r="I216" s="20">
        <f t="shared" si="21"/>
        <v>3.4901510971080114</v>
      </c>
      <c r="J216" s="21">
        <f t="shared" si="23"/>
        <v>-10892.761574074102</v>
      </c>
      <c r="K216" s="21">
        <f t="shared" si="24"/>
        <v>-3.490151097108011</v>
      </c>
    </row>
    <row r="217" spans="1:11" x14ac:dyDescent="0.3">
      <c r="A217" s="11">
        <v>687</v>
      </c>
      <c r="B217" s="11" t="s">
        <v>226</v>
      </c>
      <c r="C217" s="12">
        <v>1602</v>
      </c>
      <c r="D217" s="12">
        <v>78175.999074074076</v>
      </c>
      <c r="E217" s="23">
        <f t="shared" si="19"/>
        <v>48.799000670458227</v>
      </c>
      <c r="F217" s="12">
        <v>83850.63</v>
      </c>
      <c r="G217" s="12">
        <f t="shared" si="22"/>
        <v>52.341217228464423</v>
      </c>
      <c r="H217" s="20">
        <f t="shared" si="20"/>
        <v>5674.6309259259288</v>
      </c>
      <c r="I217" s="20">
        <f t="shared" si="21"/>
        <v>3.5422165580061957</v>
      </c>
      <c r="J217" s="21">
        <f t="shared" si="23"/>
        <v>-5674.6309259259288</v>
      </c>
      <c r="K217" s="21">
        <f t="shared" si="24"/>
        <v>-3.5422165580061975</v>
      </c>
    </row>
    <row r="218" spans="1:11" x14ac:dyDescent="0.3">
      <c r="A218" s="11">
        <v>689</v>
      </c>
      <c r="B218" s="11" t="s">
        <v>227</v>
      </c>
      <c r="C218" s="12">
        <v>3226</v>
      </c>
      <c r="D218" s="12">
        <v>178688.75694444444</v>
      </c>
      <c r="E218" s="23">
        <f t="shared" si="19"/>
        <v>55.390191241303299</v>
      </c>
      <c r="F218" s="12">
        <v>173069.41</v>
      </c>
      <c r="G218" s="12">
        <f t="shared" si="22"/>
        <v>53.648298202107874</v>
      </c>
      <c r="H218" s="20">
        <f t="shared" si="20"/>
        <v>-5619.3469444444345</v>
      </c>
      <c r="I218" s="20">
        <f t="shared" si="21"/>
        <v>-1.7418930391954248</v>
      </c>
      <c r="J218" s="21">
        <f t="shared" si="23"/>
        <v>5619.3469444444345</v>
      </c>
      <c r="K218" s="21">
        <f t="shared" si="24"/>
        <v>1.741893039195423</v>
      </c>
    </row>
    <row r="219" spans="1:11" x14ac:dyDescent="0.3">
      <c r="A219" s="11">
        <v>691</v>
      </c>
      <c r="B219" s="11" t="s">
        <v>228</v>
      </c>
      <c r="C219" s="12">
        <v>2718</v>
      </c>
      <c r="D219" s="12">
        <v>3778.0694444444507</v>
      </c>
      <c r="E219" s="23">
        <f t="shared" si="19"/>
        <v>1.3900181914806662</v>
      </c>
      <c r="F219" s="12">
        <v>146872.79999999999</v>
      </c>
      <c r="G219" s="12">
        <f t="shared" si="22"/>
        <v>54.037086092715228</v>
      </c>
      <c r="H219" s="20">
        <f t="shared" si="20"/>
        <v>143094.73055555555</v>
      </c>
      <c r="I219" s="20">
        <f t="shared" si="21"/>
        <v>52.647067901234564</v>
      </c>
      <c r="J219" s="21">
        <f t="shared" si="23"/>
        <v>-143094.73055555555</v>
      </c>
      <c r="K219" s="21">
        <f t="shared" si="24"/>
        <v>-52.647067901234564</v>
      </c>
    </row>
    <row r="220" spans="1:11" x14ac:dyDescent="0.3">
      <c r="A220" s="11">
        <v>694</v>
      </c>
      <c r="B220" s="11" t="s">
        <v>229</v>
      </c>
      <c r="C220" s="12">
        <v>28793</v>
      </c>
      <c r="D220" s="12">
        <v>2675286.9962962964</v>
      </c>
      <c r="E220" s="23">
        <f t="shared" si="19"/>
        <v>92.914492977331165</v>
      </c>
      <c r="F220" s="12">
        <v>1808854.51</v>
      </c>
      <c r="G220" s="12">
        <f t="shared" si="22"/>
        <v>62.822717674434756</v>
      </c>
      <c r="H220" s="20">
        <f t="shared" si="20"/>
        <v>-866432.48629629635</v>
      </c>
      <c r="I220" s="20">
        <f t="shared" si="21"/>
        <v>-30.091775302896409</v>
      </c>
      <c r="J220" s="21">
        <f t="shared" si="23"/>
        <v>866432.48629629635</v>
      </c>
      <c r="K220" s="21">
        <f t="shared" si="24"/>
        <v>30.091775302896412</v>
      </c>
    </row>
    <row r="221" spans="1:11" x14ac:dyDescent="0.3">
      <c r="A221" s="11">
        <v>697</v>
      </c>
      <c r="B221" s="11" t="s">
        <v>230</v>
      </c>
      <c r="C221" s="12">
        <v>1272</v>
      </c>
      <c r="D221" s="12">
        <v>1921.3731481481464</v>
      </c>
      <c r="E221" s="23">
        <f t="shared" si="19"/>
        <v>1.5105134812485428</v>
      </c>
      <c r="F221" s="12">
        <v>66994.61</v>
      </c>
      <c r="G221" s="12">
        <f t="shared" si="22"/>
        <v>52.668718553459122</v>
      </c>
      <c r="H221" s="20">
        <f t="shared" si="20"/>
        <v>65073.236851851856</v>
      </c>
      <c r="I221" s="20">
        <f t="shared" si="21"/>
        <v>51.158205072210578</v>
      </c>
      <c r="J221" s="21">
        <f t="shared" si="23"/>
        <v>-65073.236851851856</v>
      </c>
      <c r="K221" s="21">
        <f t="shared" si="24"/>
        <v>-51.158205072210578</v>
      </c>
    </row>
    <row r="222" spans="1:11" x14ac:dyDescent="0.3">
      <c r="A222" s="11">
        <v>698</v>
      </c>
      <c r="B222" s="11" t="s">
        <v>231</v>
      </c>
      <c r="C222" s="12">
        <v>63042</v>
      </c>
      <c r="D222" s="12">
        <v>2990608.5203703712</v>
      </c>
      <c r="E222" s="23">
        <f t="shared" si="19"/>
        <v>47.438350946517737</v>
      </c>
      <c r="F222" s="12">
        <v>4145291.58</v>
      </c>
      <c r="G222" s="12">
        <f t="shared" si="22"/>
        <v>65.754442752450743</v>
      </c>
      <c r="H222" s="20">
        <f t="shared" si="20"/>
        <v>1154683.0596296289</v>
      </c>
      <c r="I222" s="20">
        <f t="shared" si="21"/>
        <v>18.316091805933006</v>
      </c>
      <c r="J222" s="21">
        <f t="shared" si="23"/>
        <v>-1154683.0596296289</v>
      </c>
      <c r="K222" s="21">
        <f t="shared" si="24"/>
        <v>-18.316091805933013</v>
      </c>
    </row>
    <row r="223" spans="1:11" x14ac:dyDescent="0.3">
      <c r="A223" s="11">
        <v>700</v>
      </c>
      <c r="B223" s="11" t="s">
        <v>232</v>
      </c>
      <c r="C223" s="12">
        <v>4994</v>
      </c>
      <c r="D223" s="12">
        <v>235018.28055555554</v>
      </c>
      <c r="E223" s="23">
        <f t="shared" si="19"/>
        <v>47.060128265029142</v>
      </c>
      <c r="F223" s="12">
        <v>269374.17</v>
      </c>
      <c r="G223" s="12">
        <f t="shared" si="22"/>
        <v>53.939561473768521</v>
      </c>
      <c r="H223" s="20">
        <f t="shared" si="20"/>
        <v>34355.889444444445</v>
      </c>
      <c r="I223" s="20">
        <f t="shared" si="21"/>
        <v>6.8794332087393784</v>
      </c>
      <c r="J223" s="21">
        <f t="shared" si="23"/>
        <v>-34355.889444444445</v>
      </c>
      <c r="K223" s="21">
        <f t="shared" si="24"/>
        <v>-6.8794332087393766</v>
      </c>
    </row>
    <row r="224" spans="1:11" x14ac:dyDescent="0.3">
      <c r="A224" s="11">
        <v>702</v>
      </c>
      <c r="B224" s="11" t="s">
        <v>233</v>
      </c>
      <c r="C224" s="12">
        <v>4283</v>
      </c>
      <c r="D224" s="12">
        <v>255701.30740740744</v>
      </c>
      <c r="E224" s="23">
        <f t="shared" si="19"/>
        <v>59.701449312959944</v>
      </c>
      <c r="F224" s="12">
        <v>222671.19</v>
      </c>
      <c r="G224" s="12">
        <f t="shared" si="22"/>
        <v>51.989537707214566</v>
      </c>
      <c r="H224" s="20">
        <f t="shared" si="20"/>
        <v>-33030.117407407437</v>
      </c>
      <c r="I224" s="20">
        <f t="shared" si="21"/>
        <v>-7.711911605745378</v>
      </c>
      <c r="J224" s="21">
        <f t="shared" si="23"/>
        <v>33030.117407407437</v>
      </c>
      <c r="K224" s="21">
        <f t="shared" si="24"/>
        <v>7.7119116057453736</v>
      </c>
    </row>
    <row r="225" spans="1:11" x14ac:dyDescent="0.3">
      <c r="A225" s="11">
        <v>704</v>
      </c>
      <c r="B225" s="11" t="s">
        <v>234</v>
      </c>
      <c r="C225" s="12">
        <v>6327</v>
      </c>
      <c r="D225" s="12">
        <v>93564.873148148166</v>
      </c>
      <c r="E225" s="23">
        <f t="shared" si="19"/>
        <v>14.78818921260442</v>
      </c>
      <c r="F225" s="12">
        <v>389084.09</v>
      </c>
      <c r="G225" s="12">
        <f t="shared" si="22"/>
        <v>61.495825825825833</v>
      </c>
      <c r="H225" s="20">
        <f t="shared" si="20"/>
        <v>295519.21685185184</v>
      </c>
      <c r="I225" s="20">
        <f t="shared" si="21"/>
        <v>46.70763661322141</v>
      </c>
      <c r="J225" s="21">
        <f t="shared" si="23"/>
        <v>-295519.21685185184</v>
      </c>
      <c r="K225" s="21">
        <f t="shared" si="24"/>
        <v>-46.70763661322141</v>
      </c>
    </row>
    <row r="226" spans="1:11" x14ac:dyDescent="0.3">
      <c r="A226" s="11">
        <v>707</v>
      </c>
      <c r="B226" s="11" t="s">
        <v>235</v>
      </c>
      <c r="C226" s="12">
        <v>2126</v>
      </c>
      <c r="D226" s="12">
        <v>212772.33981481483</v>
      </c>
      <c r="E226" s="23">
        <f t="shared" si="19"/>
        <v>100.08106294205777</v>
      </c>
      <c r="F226" s="12">
        <v>110798.78</v>
      </c>
      <c r="G226" s="12">
        <f t="shared" si="22"/>
        <v>52.116077140169331</v>
      </c>
      <c r="H226" s="20">
        <f t="shared" si="20"/>
        <v>-101973.55981481483</v>
      </c>
      <c r="I226" s="20">
        <f t="shared" si="21"/>
        <v>-47.964985801888439</v>
      </c>
      <c r="J226" s="21">
        <f t="shared" si="23"/>
        <v>101973.55981481483</v>
      </c>
      <c r="K226" s="21">
        <f t="shared" si="24"/>
        <v>47.964985801888439</v>
      </c>
    </row>
    <row r="227" spans="1:11" x14ac:dyDescent="0.3">
      <c r="A227" s="11">
        <v>710</v>
      </c>
      <c r="B227" s="11" t="s">
        <v>236</v>
      </c>
      <c r="C227" s="12">
        <v>27536</v>
      </c>
      <c r="D227" s="12">
        <v>1550333.4</v>
      </c>
      <c r="E227" s="23">
        <f t="shared" si="19"/>
        <v>56.302055490993602</v>
      </c>
      <c r="F227" s="12">
        <v>1625585.59</v>
      </c>
      <c r="G227" s="12">
        <f t="shared" si="22"/>
        <v>59.034921194073213</v>
      </c>
      <c r="H227" s="20">
        <f t="shared" si="20"/>
        <v>75252.190000000177</v>
      </c>
      <c r="I227" s="20">
        <f t="shared" si="21"/>
        <v>2.7328657030796109</v>
      </c>
      <c r="J227" s="21">
        <f t="shared" si="23"/>
        <v>-75252.190000000177</v>
      </c>
      <c r="K227" s="21">
        <f t="shared" si="24"/>
        <v>-2.7328657030796113</v>
      </c>
    </row>
    <row r="228" spans="1:11" x14ac:dyDescent="0.3">
      <c r="A228" s="11">
        <v>729</v>
      </c>
      <c r="B228" s="11" t="s">
        <v>237</v>
      </c>
      <c r="C228" s="12">
        <v>9309</v>
      </c>
      <c r="D228" s="12">
        <v>717565.60648148158</v>
      </c>
      <c r="E228" s="23">
        <f t="shared" si="19"/>
        <v>77.082995647382276</v>
      </c>
      <c r="F228" s="12">
        <v>507290.93</v>
      </c>
      <c r="G228" s="12">
        <f t="shared" si="22"/>
        <v>54.494675045654745</v>
      </c>
      <c r="H228" s="20">
        <f t="shared" si="20"/>
        <v>-210274.67648148158</v>
      </c>
      <c r="I228" s="20">
        <f t="shared" si="21"/>
        <v>-22.588320601727531</v>
      </c>
      <c r="J228" s="21">
        <f t="shared" si="23"/>
        <v>210274.67648148158</v>
      </c>
      <c r="K228" s="21">
        <f t="shared" si="24"/>
        <v>22.588320601727531</v>
      </c>
    </row>
    <row r="229" spans="1:11" x14ac:dyDescent="0.3">
      <c r="A229" s="11">
        <v>732</v>
      </c>
      <c r="B229" s="11" t="s">
        <v>238</v>
      </c>
      <c r="C229" s="12">
        <v>3400</v>
      </c>
      <c r="D229" s="12">
        <v>159693.57870370368</v>
      </c>
      <c r="E229" s="23">
        <f t="shared" si="19"/>
        <v>46.968699618736373</v>
      </c>
      <c r="F229" s="12">
        <v>182302.64</v>
      </c>
      <c r="G229" s="12">
        <f t="shared" si="22"/>
        <v>53.618423529411771</v>
      </c>
      <c r="H229" s="20">
        <f t="shared" si="20"/>
        <v>22609.061296296335</v>
      </c>
      <c r="I229" s="20">
        <f t="shared" si="21"/>
        <v>6.649723910675398</v>
      </c>
      <c r="J229" s="21">
        <f t="shared" si="23"/>
        <v>-22609.061296296335</v>
      </c>
      <c r="K229" s="21">
        <f t="shared" si="24"/>
        <v>-6.6497239106753927</v>
      </c>
    </row>
    <row r="230" spans="1:11" x14ac:dyDescent="0.3">
      <c r="A230" s="11">
        <v>734</v>
      </c>
      <c r="B230" s="11" t="s">
        <v>239</v>
      </c>
      <c r="C230" s="12">
        <v>51833</v>
      </c>
      <c r="D230" s="12">
        <v>4295818.856018519</v>
      </c>
      <c r="E230" s="23">
        <f t="shared" si="19"/>
        <v>82.878067177638172</v>
      </c>
      <c r="F230" s="12">
        <v>3063285.66</v>
      </c>
      <c r="G230" s="12">
        <f t="shared" si="22"/>
        <v>59.099138772596611</v>
      </c>
      <c r="H230" s="20">
        <f t="shared" si="20"/>
        <v>-1232533.1960185189</v>
      </c>
      <c r="I230" s="20">
        <f t="shared" si="21"/>
        <v>-23.778928405041562</v>
      </c>
      <c r="J230" s="21">
        <f t="shared" si="23"/>
        <v>1232533.1960185189</v>
      </c>
      <c r="K230" s="21">
        <f t="shared" si="24"/>
        <v>23.778928405041555</v>
      </c>
    </row>
    <row r="231" spans="1:11" x14ac:dyDescent="0.3">
      <c r="A231" s="11">
        <v>738</v>
      </c>
      <c r="B231" s="11" t="s">
        <v>240</v>
      </c>
      <c r="C231" s="12">
        <v>2945</v>
      </c>
      <c r="D231" s="12">
        <v>94311.180555555562</v>
      </c>
      <c r="E231" s="23">
        <f t="shared" si="19"/>
        <v>32.024169967930582</v>
      </c>
      <c r="F231" s="12">
        <v>170922.15</v>
      </c>
      <c r="G231" s="12">
        <f t="shared" si="22"/>
        <v>58.038081494057721</v>
      </c>
      <c r="H231" s="20">
        <f t="shared" si="20"/>
        <v>76610.969444444432</v>
      </c>
      <c r="I231" s="20">
        <f t="shared" si="21"/>
        <v>26.013911526127139</v>
      </c>
      <c r="J231" s="21">
        <f t="shared" si="23"/>
        <v>-76610.969444444432</v>
      </c>
      <c r="K231" s="21">
        <f t="shared" si="24"/>
        <v>-26.013911526127142</v>
      </c>
    </row>
    <row r="232" spans="1:11" x14ac:dyDescent="0.3">
      <c r="A232" s="11">
        <v>739</v>
      </c>
      <c r="B232" s="11" t="s">
        <v>241</v>
      </c>
      <c r="C232" s="12">
        <v>3383</v>
      </c>
      <c r="D232" s="12">
        <v>124537.98287037038</v>
      </c>
      <c r="E232" s="23">
        <f t="shared" si="19"/>
        <v>36.812882905814476</v>
      </c>
      <c r="F232" s="12">
        <v>173606.23</v>
      </c>
      <c r="G232" s="12">
        <f t="shared" si="22"/>
        <v>51.317242092817033</v>
      </c>
      <c r="H232" s="20">
        <f t="shared" si="20"/>
        <v>49068.247129629628</v>
      </c>
      <c r="I232" s="20">
        <f t="shared" si="21"/>
        <v>14.504359187002557</v>
      </c>
      <c r="J232" s="21">
        <f t="shared" si="23"/>
        <v>-49068.247129629628</v>
      </c>
      <c r="K232" s="21">
        <f t="shared" si="24"/>
        <v>-14.504359187002551</v>
      </c>
    </row>
    <row r="233" spans="1:11" x14ac:dyDescent="0.3">
      <c r="A233" s="11">
        <v>740</v>
      </c>
      <c r="B233" s="11" t="s">
        <v>242</v>
      </c>
      <c r="C233" s="12">
        <v>32974</v>
      </c>
      <c r="D233" s="12">
        <v>3250307.9199074074</v>
      </c>
      <c r="E233" s="23">
        <f t="shared" si="19"/>
        <v>98.571842054570496</v>
      </c>
      <c r="F233" s="12">
        <v>1871984.04</v>
      </c>
      <c r="G233" s="12">
        <f t="shared" si="22"/>
        <v>56.771518165827622</v>
      </c>
      <c r="H233" s="20">
        <f t="shared" si="20"/>
        <v>-1378323.8799074073</v>
      </c>
      <c r="I233" s="20">
        <f t="shared" si="21"/>
        <v>-41.800323888742874</v>
      </c>
      <c r="J233" s="21">
        <f t="shared" si="23"/>
        <v>1378323.8799074073</v>
      </c>
      <c r="K233" s="21">
        <f t="shared" si="24"/>
        <v>41.800323888742867</v>
      </c>
    </row>
    <row r="234" spans="1:11" x14ac:dyDescent="0.3">
      <c r="A234" s="11">
        <v>742</v>
      </c>
      <c r="B234" s="11" t="s">
        <v>243</v>
      </c>
      <c r="C234" s="12">
        <v>1005</v>
      </c>
      <c r="D234" s="12">
        <v>28293.503240740734</v>
      </c>
      <c r="E234" s="23">
        <f t="shared" si="19"/>
        <v>28.152739543025607</v>
      </c>
      <c r="F234" s="12">
        <v>57761.38</v>
      </c>
      <c r="G234" s="12">
        <f t="shared" si="22"/>
        <v>57.474009950248757</v>
      </c>
      <c r="H234" s="20">
        <f t="shared" si="20"/>
        <v>29467.876759259263</v>
      </c>
      <c r="I234" s="20">
        <f t="shared" si="21"/>
        <v>29.32127040722315</v>
      </c>
      <c r="J234" s="21">
        <f t="shared" si="23"/>
        <v>-29467.876759259263</v>
      </c>
      <c r="K234" s="21">
        <f t="shared" si="24"/>
        <v>-29.321270407223146</v>
      </c>
    </row>
    <row r="235" spans="1:11" x14ac:dyDescent="0.3">
      <c r="A235" s="11">
        <v>743</v>
      </c>
      <c r="B235" s="11" t="s">
        <v>244</v>
      </c>
      <c r="C235" s="12">
        <v>63781</v>
      </c>
      <c r="D235" s="12">
        <v>3677767.8500000006</v>
      </c>
      <c r="E235" s="23">
        <f t="shared" si="19"/>
        <v>57.662436305482835</v>
      </c>
      <c r="F235" s="12">
        <v>4067131.2</v>
      </c>
      <c r="G235" s="12">
        <f t="shared" si="22"/>
        <v>63.767128141609575</v>
      </c>
      <c r="H235" s="20">
        <f t="shared" si="20"/>
        <v>389363.34999999963</v>
      </c>
      <c r="I235" s="20">
        <f t="shared" si="21"/>
        <v>6.1046918361267402</v>
      </c>
      <c r="J235" s="21">
        <f t="shared" si="23"/>
        <v>-389363.34999999963</v>
      </c>
      <c r="K235" s="21">
        <f t="shared" si="24"/>
        <v>-6.1046918361267402</v>
      </c>
    </row>
    <row r="236" spans="1:11" x14ac:dyDescent="0.3">
      <c r="A236" s="11">
        <v>746</v>
      </c>
      <c r="B236" s="11" t="s">
        <v>245</v>
      </c>
      <c r="C236" s="12">
        <v>4910</v>
      </c>
      <c r="D236" s="12">
        <v>194573.73888888894</v>
      </c>
      <c r="E236" s="23">
        <f t="shared" si="19"/>
        <v>39.628052726861291</v>
      </c>
      <c r="F236" s="12">
        <v>260033.57</v>
      </c>
      <c r="G236" s="12">
        <f t="shared" si="22"/>
        <v>52.959993890020371</v>
      </c>
      <c r="H236" s="20">
        <f t="shared" si="20"/>
        <v>65459.831111111067</v>
      </c>
      <c r="I236" s="20">
        <f t="shared" si="21"/>
        <v>13.33194116315908</v>
      </c>
      <c r="J236" s="21">
        <f t="shared" si="23"/>
        <v>-65459.831111111067</v>
      </c>
      <c r="K236" s="21">
        <f t="shared" si="24"/>
        <v>-13.331941163159076</v>
      </c>
    </row>
    <row r="237" spans="1:11" x14ac:dyDescent="0.3">
      <c r="A237" s="11">
        <v>747</v>
      </c>
      <c r="B237" s="11" t="s">
        <v>246</v>
      </c>
      <c r="C237" s="12">
        <v>1437</v>
      </c>
      <c r="D237" s="12">
        <v>133274.05370370371</v>
      </c>
      <c r="E237" s="23">
        <f t="shared" si="19"/>
        <v>92.744644191860615</v>
      </c>
      <c r="F237" s="12">
        <v>74832.12</v>
      </c>
      <c r="G237" s="12">
        <f t="shared" si="22"/>
        <v>52.075240083507303</v>
      </c>
      <c r="H237" s="20">
        <f t="shared" si="20"/>
        <v>-58441.933703703718</v>
      </c>
      <c r="I237" s="20">
        <f t="shared" si="21"/>
        <v>-40.669404108353312</v>
      </c>
      <c r="J237" s="21">
        <f t="shared" si="23"/>
        <v>58441.933703703718</v>
      </c>
      <c r="K237" s="21">
        <f t="shared" si="24"/>
        <v>40.669404108353319</v>
      </c>
    </row>
    <row r="238" spans="1:11" x14ac:dyDescent="0.3">
      <c r="A238" s="11">
        <v>748</v>
      </c>
      <c r="B238" s="11" t="s">
        <v>247</v>
      </c>
      <c r="C238" s="12">
        <v>5145</v>
      </c>
      <c r="D238" s="12">
        <v>234390.57222222225</v>
      </c>
      <c r="E238" s="23">
        <f t="shared" si="19"/>
        <v>45.556962531044171</v>
      </c>
      <c r="F238" s="12">
        <v>279358.94</v>
      </c>
      <c r="G238" s="12">
        <f t="shared" si="22"/>
        <v>54.297170068027214</v>
      </c>
      <c r="H238" s="20">
        <f t="shared" si="20"/>
        <v>44968.367777777748</v>
      </c>
      <c r="I238" s="20">
        <f t="shared" si="21"/>
        <v>8.7402075369830428</v>
      </c>
      <c r="J238" s="21">
        <f t="shared" si="23"/>
        <v>-44968.367777777748</v>
      </c>
      <c r="K238" s="21">
        <f t="shared" si="24"/>
        <v>-8.740207536983041</v>
      </c>
    </row>
    <row r="239" spans="1:11" x14ac:dyDescent="0.3">
      <c r="A239" s="11">
        <v>749</v>
      </c>
      <c r="B239" s="11" t="s">
        <v>248</v>
      </c>
      <c r="C239" s="12">
        <v>21423</v>
      </c>
      <c r="D239" s="12">
        <v>634416.62407407409</v>
      </c>
      <c r="E239" s="23">
        <f t="shared" si="19"/>
        <v>29.61380871372236</v>
      </c>
      <c r="F239" s="12">
        <v>1282345.57</v>
      </c>
      <c r="G239" s="12">
        <f t="shared" si="22"/>
        <v>59.858356439340895</v>
      </c>
      <c r="H239" s="20">
        <f t="shared" si="20"/>
        <v>647928.94592592597</v>
      </c>
      <c r="I239" s="20">
        <f t="shared" si="21"/>
        <v>30.244547725618535</v>
      </c>
      <c r="J239" s="21">
        <f t="shared" si="23"/>
        <v>-647928.94592592597</v>
      </c>
      <c r="K239" s="21">
        <f t="shared" si="24"/>
        <v>-30.244547725618538</v>
      </c>
    </row>
    <row r="240" spans="1:11" x14ac:dyDescent="0.3">
      <c r="A240" s="11">
        <v>751</v>
      </c>
      <c r="B240" s="11" t="s">
        <v>249</v>
      </c>
      <c r="C240" s="12">
        <v>2988</v>
      </c>
      <c r="D240" s="12">
        <v>73287.274537037054</v>
      </c>
      <c r="E240" s="23">
        <f t="shared" si="19"/>
        <v>24.527200313600083</v>
      </c>
      <c r="F240" s="12">
        <v>155569.22</v>
      </c>
      <c r="G240" s="12">
        <f t="shared" si="22"/>
        <v>52.064665327978581</v>
      </c>
      <c r="H240" s="20">
        <f t="shared" si="20"/>
        <v>82281.945462962947</v>
      </c>
      <c r="I240" s="20">
        <f t="shared" si="21"/>
        <v>27.537465014378498</v>
      </c>
      <c r="J240" s="21">
        <f t="shared" si="23"/>
        <v>-82281.945462962947</v>
      </c>
      <c r="K240" s="21">
        <f t="shared" si="24"/>
        <v>-27.537465014378498</v>
      </c>
    </row>
    <row r="241" spans="1:11" x14ac:dyDescent="0.3">
      <c r="A241" s="11">
        <v>753</v>
      </c>
      <c r="B241" s="11" t="s">
        <v>250</v>
      </c>
      <c r="C241" s="12">
        <v>21170</v>
      </c>
      <c r="D241" s="12">
        <v>659075.61620370357</v>
      </c>
      <c r="E241" s="23">
        <f t="shared" si="19"/>
        <v>31.132527926485761</v>
      </c>
      <c r="F241" s="12">
        <v>1359002.87</v>
      </c>
      <c r="G241" s="12">
        <f t="shared" si="22"/>
        <v>64.194750590458199</v>
      </c>
      <c r="H241" s="20">
        <f t="shared" si="20"/>
        <v>699927.25379629654</v>
      </c>
      <c r="I241" s="20">
        <f t="shared" si="21"/>
        <v>33.062222663972435</v>
      </c>
      <c r="J241" s="21">
        <f t="shared" si="23"/>
        <v>-699927.25379629654</v>
      </c>
      <c r="K241" s="21">
        <f t="shared" si="24"/>
        <v>-33.062222663972442</v>
      </c>
    </row>
    <row r="242" spans="1:11" x14ac:dyDescent="0.3">
      <c r="A242" s="11">
        <v>755</v>
      </c>
      <c r="B242" s="11" t="s">
        <v>251</v>
      </c>
      <c r="C242" s="12">
        <v>6145</v>
      </c>
      <c r="D242" s="12">
        <v>116232.94907407404</v>
      </c>
      <c r="E242" s="23">
        <f t="shared" si="19"/>
        <v>18.915044601151187</v>
      </c>
      <c r="F242" s="12">
        <v>386292.65</v>
      </c>
      <c r="G242" s="12">
        <f t="shared" si="22"/>
        <v>62.862921074043939</v>
      </c>
      <c r="H242" s="20">
        <f t="shared" si="20"/>
        <v>270059.70092592598</v>
      </c>
      <c r="I242" s="20">
        <f t="shared" si="21"/>
        <v>43.947876472892752</v>
      </c>
      <c r="J242" s="21">
        <f t="shared" si="23"/>
        <v>-270059.70092592598</v>
      </c>
      <c r="K242" s="21">
        <f t="shared" si="24"/>
        <v>-43.947876472892752</v>
      </c>
    </row>
    <row r="243" spans="1:11" x14ac:dyDescent="0.3">
      <c r="A243" s="11">
        <v>758</v>
      </c>
      <c r="B243" s="11" t="s">
        <v>252</v>
      </c>
      <c r="C243" s="12">
        <v>8303</v>
      </c>
      <c r="D243" s="12">
        <v>358093.43148148159</v>
      </c>
      <c r="E243" s="23">
        <f t="shared" si="19"/>
        <v>43.128198420026685</v>
      </c>
      <c r="F243" s="12">
        <v>502244.86</v>
      </c>
      <c r="G243" s="12">
        <f t="shared" si="22"/>
        <v>60.489565217391302</v>
      </c>
      <c r="H243" s="20">
        <f t="shared" si="20"/>
        <v>144151.4285185184</v>
      </c>
      <c r="I243" s="20">
        <f t="shared" si="21"/>
        <v>17.361366797364617</v>
      </c>
      <c r="J243" s="21">
        <f t="shared" si="23"/>
        <v>-144151.4285185184</v>
      </c>
      <c r="K243" s="21">
        <f t="shared" si="24"/>
        <v>-17.361366797364614</v>
      </c>
    </row>
    <row r="244" spans="1:11" x14ac:dyDescent="0.3">
      <c r="A244" s="11">
        <v>759</v>
      </c>
      <c r="B244" s="11" t="s">
        <v>253</v>
      </c>
      <c r="C244" s="12">
        <v>2052</v>
      </c>
      <c r="D244" s="12">
        <v>82229.269907407419</v>
      </c>
      <c r="E244" s="23">
        <f t="shared" si="19"/>
        <v>40.072743619594256</v>
      </c>
      <c r="F244" s="12">
        <v>110584.05</v>
      </c>
      <c r="G244" s="12">
        <f t="shared" si="22"/>
        <v>53.890862573099419</v>
      </c>
      <c r="H244" s="20">
        <f t="shared" si="20"/>
        <v>28354.780092592584</v>
      </c>
      <c r="I244" s="20">
        <f t="shared" si="21"/>
        <v>13.818118953505163</v>
      </c>
      <c r="J244" s="21">
        <f t="shared" si="23"/>
        <v>-28354.780092592584</v>
      </c>
      <c r="K244" s="21">
        <f t="shared" si="24"/>
        <v>-13.818118953505158</v>
      </c>
    </row>
    <row r="245" spans="1:11" x14ac:dyDescent="0.3">
      <c r="A245" s="11">
        <v>761</v>
      </c>
      <c r="B245" s="11" t="s">
        <v>254</v>
      </c>
      <c r="C245" s="12">
        <v>8711</v>
      </c>
      <c r="D245" s="12">
        <v>486236.73888888897</v>
      </c>
      <c r="E245" s="23">
        <f t="shared" si="19"/>
        <v>55.818704957971413</v>
      </c>
      <c r="F245" s="12">
        <v>476477.7</v>
      </c>
      <c r="G245" s="12">
        <f t="shared" si="22"/>
        <v>54.698392836643329</v>
      </c>
      <c r="H245" s="20">
        <f t="shared" si="20"/>
        <v>-9759.0388888889574</v>
      </c>
      <c r="I245" s="20">
        <f t="shared" si="21"/>
        <v>-1.1203121213280838</v>
      </c>
      <c r="J245" s="21">
        <f t="shared" si="23"/>
        <v>9759.0388888889574</v>
      </c>
      <c r="K245" s="21">
        <f t="shared" si="24"/>
        <v>1.120312121328086</v>
      </c>
    </row>
    <row r="246" spans="1:11" x14ac:dyDescent="0.3">
      <c r="A246" s="11">
        <v>762</v>
      </c>
      <c r="B246" s="11" t="s">
        <v>255</v>
      </c>
      <c r="C246" s="12">
        <v>3897</v>
      </c>
      <c r="D246" s="12">
        <v>138407.5152777778</v>
      </c>
      <c r="E246" s="23">
        <f t="shared" si="19"/>
        <v>35.516426809796712</v>
      </c>
      <c r="F246" s="12">
        <v>215048.41</v>
      </c>
      <c r="G246" s="12">
        <f t="shared" si="22"/>
        <v>55.183066461380548</v>
      </c>
      <c r="H246" s="20">
        <f t="shared" si="20"/>
        <v>76640.894722222205</v>
      </c>
      <c r="I246" s="20">
        <f t="shared" si="21"/>
        <v>19.666639651583836</v>
      </c>
      <c r="J246" s="21">
        <f t="shared" si="23"/>
        <v>-76640.894722222205</v>
      </c>
      <c r="K246" s="21">
        <f t="shared" si="24"/>
        <v>-19.666639651583836</v>
      </c>
    </row>
    <row r="247" spans="1:11" x14ac:dyDescent="0.3">
      <c r="A247" s="11">
        <v>765</v>
      </c>
      <c r="B247" s="11" t="s">
        <v>256</v>
      </c>
      <c r="C247" s="12">
        <v>10336</v>
      </c>
      <c r="D247" s="12">
        <v>365558.68842592591</v>
      </c>
      <c r="E247" s="23">
        <f t="shared" si="19"/>
        <v>35.367520165047011</v>
      </c>
      <c r="F247" s="12">
        <v>608641.75</v>
      </c>
      <c r="G247" s="12">
        <f t="shared" si="22"/>
        <v>58.885618227554183</v>
      </c>
      <c r="H247" s="20">
        <f t="shared" si="20"/>
        <v>243083.06157407409</v>
      </c>
      <c r="I247" s="20">
        <f t="shared" si="21"/>
        <v>23.518098062507171</v>
      </c>
      <c r="J247" s="21">
        <f t="shared" si="23"/>
        <v>-243083.06157407409</v>
      </c>
      <c r="K247" s="21">
        <f t="shared" si="24"/>
        <v>-23.518098062507168</v>
      </c>
    </row>
    <row r="248" spans="1:11" x14ac:dyDescent="0.3">
      <c r="A248" s="11">
        <v>768</v>
      </c>
      <c r="B248" s="11" t="s">
        <v>257</v>
      </c>
      <c r="C248" s="12">
        <v>2492</v>
      </c>
      <c r="D248" s="12">
        <v>72802.208796296312</v>
      </c>
      <c r="E248" s="23">
        <f t="shared" si="19"/>
        <v>29.214369500921475</v>
      </c>
      <c r="F248" s="12">
        <v>132271.41</v>
      </c>
      <c r="G248" s="12">
        <f t="shared" si="22"/>
        <v>53.078414927768861</v>
      </c>
      <c r="H248" s="20">
        <f t="shared" si="20"/>
        <v>59469.201203703691</v>
      </c>
      <c r="I248" s="20">
        <f t="shared" si="21"/>
        <v>23.864045426847387</v>
      </c>
      <c r="J248" s="21">
        <f t="shared" si="23"/>
        <v>-59469.201203703691</v>
      </c>
      <c r="K248" s="21">
        <f t="shared" si="24"/>
        <v>-23.864045426847387</v>
      </c>
    </row>
    <row r="249" spans="1:11" x14ac:dyDescent="0.3">
      <c r="A249" s="11">
        <v>777</v>
      </c>
      <c r="B249" s="11" t="s">
        <v>258</v>
      </c>
      <c r="C249" s="12">
        <v>7727</v>
      </c>
      <c r="D249" s="12">
        <v>481148.96851851855</v>
      </c>
      <c r="E249" s="23">
        <f t="shared" si="19"/>
        <v>62.268534815390005</v>
      </c>
      <c r="F249" s="12">
        <v>416032.24</v>
      </c>
      <c r="G249" s="12">
        <f t="shared" si="22"/>
        <v>53.841366636469523</v>
      </c>
      <c r="H249" s="20">
        <f t="shared" si="20"/>
        <v>-65116.728518518561</v>
      </c>
      <c r="I249" s="20">
        <f t="shared" si="21"/>
        <v>-8.427168178920482</v>
      </c>
      <c r="J249" s="21">
        <f t="shared" si="23"/>
        <v>65116.728518518561</v>
      </c>
      <c r="K249" s="21">
        <f t="shared" si="24"/>
        <v>8.427168178920482</v>
      </c>
    </row>
    <row r="250" spans="1:11" x14ac:dyDescent="0.3">
      <c r="A250" s="11">
        <v>778</v>
      </c>
      <c r="B250" s="11" t="s">
        <v>259</v>
      </c>
      <c r="C250" s="12">
        <v>7064</v>
      </c>
      <c r="D250" s="12">
        <v>313715.05925925932</v>
      </c>
      <c r="E250" s="23">
        <f t="shared" si="19"/>
        <v>44.410399102386656</v>
      </c>
      <c r="F250" s="12">
        <v>393915.43</v>
      </c>
      <c r="G250" s="12">
        <f t="shared" si="22"/>
        <v>55.763792468856174</v>
      </c>
      <c r="H250" s="20">
        <f t="shared" si="20"/>
        <v>80200.370740740676</v>
      </c>
      <c r="I250" s="20">
        <f t="shared" si="21"/>
        <v>11.353393366469518</v>
      </c>
      <c r="J250" s="21">
        <f t="shared" si="23"/>
        <v>-80200.370740740676</v>
      </c>
      <c r="K250" s="21">
        <f t="shared" si="24"/>
        <v>-11.353393366469518</v>
      </c>
    </row>
    <row r="251" spans="1:11" x14ac:dyDescent="0.3">
      <c r="A251" s="11">
        <v>781</v>
      </c>
      <c r="B251" s="11" t="s">
        <v>260</v>
      </c>
      <c r="C251" s="12">
        <v>3657</v>
      </c>
      <c r="D251" s="12">
        <v>237391.69953703703</v>
      </c>
      <c r="E251" s="23">
        <f t="shared" si="19"/>
        <v>64.914328558117859</v>
      </c>
      <c r="F251" s="12">
        <v>182302.64</v>
      </c>
      <c r="G251" s="12">
        <f t="shared" si="22"/>
        <v>49.850325403336072</v>
      </c>
      <c r="H251" s="20">
        <f t="shared" si="20"/>
        <v>-55089.059537037014</v>
      </c>
      <c r="I251" s="20">
        <f t="shared" si="21"/>
        <v>-15.064003154781787</v>
      </c>
      <c r="J251" s="21">
        <f t="shared" si="23"/>
        <v>55089.059537037014</v>
      </c>
      <c r="K251" s="21">
        <f t="shared" si="24"/>
        <v>15.064003154781792</v>
      </c>
    </row>
    <row r="252" spans="1:11" x14ac:dyDescent="0.3">
      <c r="A252" s="11">
        <v>783</v>
      </c>
      <c r="B252" s="11" t="s">
        <v>261</v>
      </c>
      <c r="C252" s="12">
        <v>6721</v>
      </c>
      <c r="D252" s="12">
        <v>340094.34490740736</v>
      </c>
      <c r="E252" s="23">
        <f t="shared" si="19"/>
        <v>50.601747494034718</v>
      </c>
      <c r="F252" s="12">
        <v>382534.94</v>
      </c>
      <c r="G252" s="12">
        <f t="shared" si="22"/>
        <v>56.916372563606608</v>
      </c>
      <c r="H252" s="20">
        <f t="shared" si="20"/>
        <v>42440.595092592645</v>
      </c>
      <c r="I252" s="20">
        <f t="shared" si="21"/>
        <v>6.3146250695718891</v>
      </c>
      <c r="J252" s="21">
        <f t="shared" si="23"/>
        <v>-42440.595092592645</v>
      </c>
      <c r="K252" s="21">
        <f t="shared" si="24"/>
        <v>-6.3146250695718855</v>
      </c>
    </row>
    <row r="253" spans="1:11" x14ac:dyDescent="0.3">
      <c r="A253" s="11">
        <v>785</v>
      </c>
      <c r="B253" s="11" t="s">
        <v>262</v>
      </c>
      <c r="C253" s="12">
        <v>2792</v>
      </c>
      <c r="D253" s="12">
        <v>195316.76666666666</v>
      </c>
      <c r="E253" s="23">
        <f t="shared" si="19"/>
        <v>69.955861986628463</v>
      </c>
      <c r="F253" s="12">
        <v>144081.35999999999</v>
      </c>
      <c r="G253" s="12">
        <f t="shared" si="22"/>
        <v>51.60507163323782</v>
      </c>
      <c r="H253" s="20">
        <f t="shared" si="20"/>
        <v>-51235.406666666677</v>
      </c>
      <c r="I253" s="20">
        <f t="shared" si="21"/>
        <v>-18.350790353390643</v>
      </c>
      <c r="J253" s="21">
        <f t="shared" si="23"/>
        <v>51235.406666666677</v>
      </c>
      <c r="K253" s="21">
        <f t="shared" si="24"/>
        <v>18.350790353390643</v>
      </c>
    </row>
    <row r="254" spans="1:11" x14ac:dyDescent="0.3">
      <c r="A254" s="11">
        <v>790</v>
      </c>
      <c r="B254" s="11" t="s">
        <v>263</v>
      </c>
      <c r="C254" s="12">
        <v>24277</v>
      </c>
      <c r="D254" s="12">
        <v>1771276.276851852</v>
      </c>
      <c r="E254" s="23">
        <f t="shared" si="19"/>
        <v>72.961085671699635</v>
      </c>
      <c r="F254" s="12">
        <v>1370920.18</v>
      </c>
      <c r="G254" s="12">
        <f t="shared" si="22"/>
        <v>56.469917205585531</v>
      </c>
      <c r="H254" s="20">
        <f t="shared" si="20"/>
        <v>-400356.09685185202</v>
      </c>
      <c r="I254" s="20">
        <f t="shared" si="21"/>
        <v>-16.491168466114104</v>
      </c>
      <c r="J254" s="21">
        <f t="shared" si="23"/>
        <v>400356.09685185202</v>
      </c>
      <c r="K254" s="21">
        <f t="shared" si="24"/>
        <v>16.4911684661141</v>
      </c>
    </row>
    <row r="255" spans="1:11" x14ac:dyDescent="0.3">
      <c r="A255" s="11">
        <v>791</v>
      </c>
      <c r="B255" s="11" t="s">
        <v>264</v>
      </c>
      <c r="C255" s="12">
        <v>5231</v>
      </c>
      <c r="D255" s="12">
        <v>304517.45509259257</v>
      </c>
      <c r="E255" s="23">
        <f t="shared" si="19"/>
        <v>58.214004032229511</v>
      </c>
      <c r="F255" s="12">
        <v>284941.82</v>
      </c>
      <c r="G255" s="12">
        <f t="shared" si="22"/>
        <v>54.471768304339513</v>
      </c>
      <c r="H255" s="20">
        <f t="shared" si="20"/>
        <v>-19575.635092592565</v>
      </c>
      <c r="I255" s="20">
        <f t="shared" si="21"/>
        <v>-3.742235727889998</v>
      </c>
      <c r="J255" s="21">
        <f t="shared" si="23"/>
        <v>19575.635092592565</v>
      </c>
      <c r="K255" s="21">
        <f t="shared" si="24"/>
        <v>3.7422357278899954</v>
      </c>
    </row>
    <row r="256" spans="1:11" x14ac:dyDescent="0.3">
      <c r="A256" s="11">
        <v>831</v>
      </c>
      <c r="B256" s="11" t="s">
        <v>265</v>
      </c>
      <c r="C256" s="12">
        <v>4671</v>
      </c>
      <c r="D256" s="12">
        <v>198808.70972222224</v>
      </c>
      <c r="E256" s="23">
        <f t="shared" si="19"/>
        <v>42.56234419229763</v>
      </c>
      <c r="F256" s="12">
        <v>275064.40999999997</v>
      </c>
      <c r="G256" s="12">
        <f t="shared" si="22"/>
        <v>58.887692143010057</v>
      </c>
      <c r="H256" s="20">
        <f t="shared" si="20"/>
        <v>76255.700277777738</v>
      </c>
      <c r="I256" s="20">
        <f t="shared" si="21"/>
        <v>16.325347950712427</v>
      </c>
      <c r="J256" s="21">
        <f t="shared" si="23"/>
        <v>-76255.700277777738</v>
      </c>
      <c r="K256" s="21">
        <f t="shared" si="24"/>
        <v>-16.325347950712427</v>
      </c>
    </row>
    <row r="257" spans="1:11" x14ac:dyDescent="0.3">
      <c r="A257" s="11">
        <v>832</v>
      </c>
      <c r="B257" s="11" t="s">
        <v>266</v>
      </c>
      <c r="C257" s="12">
        <v>3976</v>
      </c>
      <c r="D257" s="12">
        <v>235903.57824074072</v>
      </c>
      <c r="E257" s="23">
        <f t="shared" si="19"/>
        <v>59.331885875437806</v>
      </c>
      <c r="F257" s="12">
        <v>223637.46</v>
      </c>
      <c r="G257" s="12">
        <f t="shared" si="22"/>
        <v>56.246846076458752</v>
      </c>
      <c r="H257" s="20">
        <f t="shared" si="20"/>
        <v>-12266.118240740732</v>
      </c>
      <c r="I257" s="20">
        <f t="shared" si="21"/>
        <v>-3.0850397989790537</v>
      </c>
      <c r="J257" s="21">
        <f t="shared" si="23"/>
        <v>12266.118240740732</v>
      </c>
      <c r="K257" s="21">
        <f t="shared" si="24"/>
        <v>3.0850397989790572</v>
      </c>
    </row>
    <row r="258" spans="1:11" x14ac:dyDescent="0.3">
      <c r="A258" s="11">
        <v>833</v>
      </c>
      <c r="B258" s="11" t="s">
        <v>267</v>
      </c>
      <c r="C258" s="12">
        <v>1639</v>
      </c>
      <c r="D258" s="12">
        <v>13245.99814814815</v>
      </c>
      <c r="E258" s="23">
        <f t="shared" si="19"/>
        <v>8.0817560391385914</v>
      </c>
      <c r="F258" s="12">
        <v>89218.79</v>
      </c>
      <c r="G258" s="12">
        <f t="shared" si="22"/>
        <v>54.434893227577788</v>
      </c>
      <c r="H258" s="20">
        <f t="shared" si="20"/>
        <v>75972.791851851842</v>
      </c>
      <c r="I258" s="20">
        <f t="shared" si="21"/>
        <v>46.353137188439199</v>
      </c>
      <c r="J258" s="21">
        <f t="shared" si="23"/>
        <v>-75972.791851851842</v>
      </c>
      <c r="K258" s="21">
        <f t="shared" si="24"/>
        <v>-46.353137188439199</v>
      </c>
    </row>
    <row r="259" spans="1:11" x14ac:dyDescent="0.3">
      <c r="A259" s="11">
        <v>834</v>
      </c>
      <c r="B259" s="11" t="s">
        <v>268</v>
      </c>
      <c r="C259" s="12">
        <v>6015</v>
      </c>
      <c r="D259" s="12">
        <v>321115.18148148153</v>
      </c>
      <c r="E259" s="23">
        <f t="shared" si="19"/>
        <v>53.385732582124945</v>
      </c>
      <c r="F259" s="12">
        <v>348715.54</v>
      </c>
      <c r="G259" s="12">
        <f t="shared" si="22"/>
        <v>57.974320864505401</v>
      </c>
      <c r="H259" s="20">
        <f t="shared" si="20"/>
        <v>27600.358518518449</v>
      </c>
      <c r="I259" s="20">
        <f t="shared" si="21"/>
        <v>4.5885882823804565</v>
      </c>
      <c r="J259" s="21">
        <f t="shared" si="23"/>
        <v>-27600.358518518449</v>
      </c>
      <c r="K259" s="21">
        <f t="shared" si="24"/>
        <v>-4.5885882823804574</v>
      </c>
    </row>
    <row r="260" spans="1:11" x14ac:dyDescent="0.3">
      <c r="A260" s="11">
        <v>837</v>
      </c>
      <c r="B260" s="11" t="s">
        <v>269</v>
      </c>
      <c r="C260" s="12">
        <v>238140</v>
      </c>
      <c r="D260" s="12">
        <v>23261503.792129628</v>
      </c>
      <c r="E260" s="23">
        <f t="shared" si="19"/>
        <v>97.679952095950398</v>
      </c>
      <c r="F260" s="12">
        <v>16611550.09</v>
      </c>
      <c r="G260" s="12">
        <f t="shared" si="22"/>
        <v>69.755396363483669</v>
      </c>
      <c r="H260" s="20">
        <f t="shared" si="20"/>
        <v>-6649953.7021296285</v>
      </c>
      <c r="I260" s="20">
        <f t="shared" si="21"/>
        <v>-27.924555732466729</v>
      </c>
      <c r="J260" s="21">
        <f t="shared" si="23"/>
        <v>6649953.7021296285</v>
      </c>
      <c r="K260" s="21">
        <f t="shared" si="24"/>
        <v>27.924555732466736</v>
      </c>
    </row>
    <row r="261" spans="1:11" x14ac:dyDescent="0.3">
      <c r="A261" s="11">
        <v>844</v>
      </c>
      <c r="B261" s="11" t="s">
        <v>270</v>
      </c>
      <c r="C261" s="12">
        <v>1520</v>
      </c>
      <c r="D261" s="12">
        <v>-4534.2050925925996</v>
      </c>
      <c r="E261" s="23">
        <f t="shared" si="19"/>
        <v>-2.9830296661793421</v>
      </c>
      <c r="F261" s="12">
        <v>81810.73</v>
      </c>
      <c r="G261" s="12">
        <f t="shared" si="22"/>
        <v>53.822848684210527</v>
      </c>
      <c r="H261" s="20">
        <f t="shared" si="20"/>
        <v>86344.935092592597</v>
      </c>
      <c r="I261" s="20">
        <f t="shared" si="21"/>
        <v>56.805878350389868</v>
      </c>
      <c r="J261" s="21">
        <f t="shared" si="23"/>
        <v>-86344.935092592597</v>
      </c>
      <c r="K261" s="21">
        <f t="shared" si="24"/>
        <v>-56.805878350389868</v>
      </c>
    </row>
    <row r="262" spans="1:11" x14ac:dyDescent="0.3">
      <c r="A262" s="11">
        <v>845</v>
      </c>
      <c r="B262" s="11" t="s">
        <v>271</v>
      </c>
      <c r="C262" s="12">
        <v>3001</v>
      </c>
      <c r="D262" s="12">
        <v>100575.35833333332</v>
      </c>
      <c r="E262" s="23">
        <f t="shared" ref="E262:E299" si="25">D262/C262</f>
        <v>33.513948128401637</v>
      </c>
      <c r="F262" s="12">
        <v>167271.79999999999</v>
      </c>
      <c r="G262" s="12">
        <f t="shared" si="22"/>
        <v>55.738687104298563</v>
      </c>
      <c r="H262" s="20">
        <f t="shared" si="20"/>
        <v>66696.441666666666</v>
      </c>
      <c r="I262" s="20">
        <f t="shared" si="21"/>
        <v>22.224738975896926</v>
      </c>
      <c r="J262" s="21">
        <f t="shared" si="23"/>
        <v>-66696.441666666666</v>
      </c>
      <c r="K262" s="21">
        <f t="shared" si="24"/>
        <v>-22.224738975896923</v>
      </c>
    </row>
    <row r="263" spans="1:11" x14ac:dyDescent="0.3">
      <c r="A263" s="11">
        <v>846</v>
      </c>
      <c r="B263" s="11" t="s">
        <v>272</v>
      </c>
      <c r="C263" s="12">
        <v>5076</v>
      </c>
      <c r="D263" s="12">
        <v>246511.0291666667</v>
      </c>
      <c r="E263" s="23">
        <f t="shared" si="25"/>
        <v>48.564032538744428</v>
      </c>
      <c r="F263" s="12">
        <v>268407.90000000002</v>
      </c>
      <c r="G263" s="12">
        <f t="shared" si="22"/>
        <v>52.877836879432628</v>
      </c>
      <c r="H263" s="20">
        <f t="shared" ref="H263:H299" si="26">F263-D263</f>
        <v>21896.87083333332</v>
      </c>
      <c r="I263" s="20">
        <f t="shared" ref="I263:I299" si="27">G263-E263</f>
        <v>4.3138043406882005</v>
      </c>
      <c r="J263" s="21">
        <f t="shared" si="23"/>
        <v>-21896.87083333332</v>
      </c>
      <c r="K263" s="21">
        <f t="shared" si="24"/>
        <v>-4.3138043406882032</v>
      </c>
    </row>
    <row r="264" spans="1:11" x14ac:dyDescent="0.3">
      <c r="A264" s="11">
        <v>848</v>
      </c>
      <c r="B264" s="11" t="s">
        <v>273</v>
      </c>
      <c r="C264" s="12">
        <v>4361</v>
      </c>
      <c r="D264" s="12">
        <v>512733.175462963</v>
      </c>
      <c r="E264" s="23">
        <f t="shared" si="25"/>
        <v>117.57238602682023</v>
      </c>
      <c r="F264" s="12">
        <v>243607.01</v>
      </c>
      <c r="G264" s="12">
        <f t="shared" ref="G264:G299" si="28">F264/C264</f>
        <v>55.860355423068107</v>
      </c>
      <c r="H264" s="20">
        <f t="shared" si="26"/>
        <v>-269126.16546296299</v>
      </c>
      <c r="I264" s="20">
        <f t="shared" si="27"/>
        <v>-61.712030603752119</v>
      </c>
      <c r="J264" s="21">
        <f t="shared" ref="J264:J299" si="29">H264*-1</f>
        <v>269126.16546296299</v>
      </c>
      <c r="K264" s="21">
        <f t="shared" ref="K264:K299" si="30">J264/C264</f>
        <v>61.712030603752119</v>
      </c>
    </row>
    <row r="265" spans="1:11" x14ac:dyDescent="0.3">
      <c r="A265" s="11">
        <v>849</v>
      </c>
      <c r="B265" s="11" t="s">
        <v>274</v>
      </c>
      <c r="C265" s="12">
        <v>3033</v>
      </c>
      <c r="D265" s="12">
        <v>116152.07638888891</v>
      </c>
      <c r="E265" s="23">
        <f t="shared" si="25"/>
        <v>38.296101677840063</v>
      </c>
      <c r="F265" s="12">
        <v>160615.29</v>
      </c>
      <c r="G265" s="12">
        <f t="shared" si="28"/>
        <v>52.95591493570722</v>
      </c>
      <c r="H265" s="20">
        <f t="shared" si="26"/>
        <v>44463.213611111103</v>
      </c>
      <c r="I265" s="20">
        <f t="shared" si="27"/>
        <v>14.659813257867157</v>
      </c>
      <c r="J265" s="21">
        <f t="shared" si="29"/>
        <v>-44463.213611111103</v>
      </c>
      <c r="K265" s="21">
        <f t="shared" si="30"/>
        <v>-14.659813257867162</v>
      </c>
    </row>
    <row r="266" spans="1:11" x14ac:dyDescent="0.3">
      <c r="A266" s="11">
        <v>850</v>
      </c>
      <c r="B266" s="11" t="s">
        <v>275</v>
      </c>
      <c r="C266" s="12">
        <v>2388</v>
      </c>
      <c r="D266" s="12">
        <v>39768.320370370391</v>
      </c>
      <c r="E266" s="23">
        <f t="shared" si="25"/>
        <v>16.653400490104854</v>
      </c>
      <c r="F266" s="12">
        <v>129050.52</v>
      </c>
      <c r="G266" s="12">
        <f t="shared" si="28"/>
        <v>54.041256281407037</v>
      </c>
      <c r="H266" s="20">
        <f t="shared" si="26"/>
        <v>89282.199629629613</v>
      </c>
      <c r="I266" s="20">
        <f t="shared" si="27"/>
        <v>37.387855791302187</v>
      </c>
      <c r="J266" s="21">
        <f t="shared" si="29"/>
        <v>-89282.199629629613</v>
      </c>
      <c r="K266" s="21">
        <f t="shared" si="30"/>
        <v>-37.387855791302187</v>
      </c>
    </row>
    <row r="267" spans="1:11" x14ac:dyDescent="0.3">
      <c r="A267" s="11">
        <v>851</v>
      </c>
      <c r="B267" s="11" t="s">
        <v>276</v>
      </c>
      <c r="C267" s="12">
        <v>21602</v>
      </c>
      <c r="D267" s="12">
        <v>1432111.8666666672</v>
      </c>
      <c r="E267" s="23">
        <f t="shared" si="25"/>
        <v>66.295336851526116</v>
      </c>
      <c r="F267" s="12">
        <v>1289861</v>
      </c>
      <c r="G267" s="12">
        <f t="shared" si="28"/>
        <v>59.710258309415792</v>
      </c>
      <c r="H267" s="20">
        <f t="shared" si="26"/>
        <v>-142250.86666666716</v>
      </c>
      <c r="I267" s="20">
        <f t="shared" si="27"/>
        <v>-6.585078542110324</v>
      </c>
      <c r="J267" s="21">
        <f t="shared" si="29"/>
        <v>142250.86666666716</v>
      </c>
      <c r="K267" s="21">
        <f t="shared" si="30"/>
        <v>6.5850785421103213</v>
      </c>
    </row>
    <row r="268" spans="1:11" x14ac:dyDescent="0.3">
      <c r="A268" s="11">
        <v>853</v>
      </c>
      <c r="B268" s="11" t="s">
        <v>277</v>
      </c>
      <c r="C268" s="12">
        <v>192962</v>
      </c>
      <c r="D268" s="12">
        <v>14225645.741203701</v>
      </c>
      <c r="E268" s="23">
        <f t="shared" si="25"/>
        <v>73.722524337453493</v>
      </c>
      <c r="F268" s="12">
        <v>13285332.050000001</v>
      </c>
      <c r="G268" s="12">
        <f t="shared" si="28"/>
        <v>68.849473212342332</v>
      </c>
      <c r="H268" s="20">
        <f t="shared" si="26"/>
        <v>-940313.69120370038</v>
      </c>
      <c r="I268" s="20">
        <f t="shared" si="27"/>
        <v>-4.8730511251111608</v>
      </c>
      <c r="J268" s="21">
        <f t="shared" si="29"/>
        <v>940313.69120370038</v>
      </c>
      <c r="K268" s="21">
        <f t="shared" si="30"/>
        <v>4.8730511251111635</v>
      </c>
    </row>
    <row r="269" spans="1:11" x14ac:dyDescent="0.3">
      <c r="A269" s="11">
        <v>854</v>
      </c>
      <c r="B269" s="11" t="s">
        <v>278</v>
      </c>
      <c r="C269" s="12">
        <v>3373</v>
      </c>
      <c r="D269" s="12">
        <v>184396.62222222221</v>
      </c>
      <c r="E269" s="23">
        <f t="shared" si="25"/>
        <v>54.668432322034455</v>
      </c>
      <c r="F269" s="12">
        <v>175109.31</v>
      </c>
      <c r="G269" s="12">
        <f t="shared" si="28"/>
        <v>51.915004447079752</v>
      </c>
      <c r="H269" s="20">
        <f t="shared" si="26"/>
        <v>-9287.3122222222155</v>
      </c>
      <c r="I269" s="20">
        <f t="shared" si="27"/>
        <v>-2.7534278749547028</v>
      </c>
      <c r="J269" s="21">
        <f t="shared" si="29"/>
        <v>9287.3122222222155</v>
      </c>
      <c r="K269" s="21">
        <f t="shared" si="30"/>
        <v>2.7534278749547036</v>
      </c>
    </row>
    <row r="270" spans="1:11" x14ac:dyDescent="0.3">
      <c r="A270" s="11">
        <v>857</v>
      </c>
      <c r="B270" s="11" t="s">
        <v>279</v>
      </c>
      <c r="C270" s="12">
        <v>2477</v>
      </c>
      <c r="D270" s="12">
        <v>64829.929629629645</v>
      </c>
      <c r="E270" s="23">
        <f t="shared" si="25"/>
        <v>26.172761255401554</v>
      </c>
      <c r="F270" s="12">
        <v>138069.01999999999</v>
      </c>
      <c r="G270" s="12">
        <f t="shared" si="28"/>
        <v>55.740419862737177</v>
      </c>
      <c r="H270" s="20">
        <f t="shared" si="26"/>
        <v>73239.090370370337</v>
      </c>
      <c r="I270" s="20">
        <f t="shared" si="27"/>
        <v>29.567658607335623</v>
      </c>
      <c r="J270" s="21">
        <f t="shared" si="29"/>
        <v>-73239.090370370337</v>
      </c>
      <c r="K270" s="21">
        <f t="shared" si="30"/>
        <v>-29.567658607335623</v>
      </c>
    </row>
    <row r="271" spans="1:11" x14ac:dyDescent="0.3">
      <c r="A271" s="11">
        <v>858</v>
      </c>
      <c r="B271" s="11" t="s">
        <v>280</v>
      </c>
      <c r="C271" s="12">
        <v>38599</v>
      </c>
      <c r="D271" s="12">
        <v>1073347.687037037</v>
      </c>
      <c r="E271" s="23">
        <f t="shared" si="25"/>
        <v>27.807655302910359</v>
      </c>
      <c r="F271" s="12">
        <v>2434996.4500000002</v>
      </c>
      <c r="G271" s="12">
        <f t="shared" si="28"/>
        <v>63.084443897510305</v>
      </c>
      <c r="H271" s="20">
        <f t="shared" si="26"/>
        <v>1361648.7629629632</v>
      </c>
      <c r="I271" s="20">
        <f t="shared" si="27"/>
        <v>35.27678859459995</v>
      </c>
      <c r="J271" s="21">
        <f t="shared" si="29"/>
        <v>-1361648.7629629632</v>
      </c>
      <c r="K271" s="21">
        <f t="shared" si="30"/>
        <v>-35.276788594599942</v>
      </c>
    </row>
    <row r="272" spans="1:11" x14ac:dyDescent="0.3">
      <c r="A272" s="11">
        <v>859</v>
      </c>
      <c r="B272" s="11" t="s">
        <v>281</v>
      </c>
      <c r="C272" s="12">
        <v>6637</v>
      </c>
      <c r="D272" s="12">
        <v>252799.9</v>
      </c>
      <c r="E272" s="23">
        <f t="shared" si="25"/>
        <v>38.089483200241069</v>
      </c>
      <c r="F272" s="12">
        <v>357734.05</v>
      </c>
      <c r="G272" s="12">
        <f t="shared" si="28"/>
        <v>53.899962332379083</v>
      </c>
      <c r="H272" s="20">
        <f t="shared" si="26"/>
        <v>104934.15</v>
      </c>
      <c r="I272" s="20">
        <f t="shared" si="27"/>
        <v>15.810479132138013</v>
      </c>
      <c r="J272" s="21">
        <f t="shared" si="29"/>
        <v>-104934.15</v>
      </c>
      <c r="K272" s="21">
        <f t="shared" si="30"/>
        <v>-15.810479132138013</v>
      </c>
    </row>
    <row r="273" spans="1:11" x14ac:dyDescent="0.3">
      <c r="A273" s="11">
        <v>886</v>
      </c>
      <c r="B273" s="11" t="s">
        <v>282</v>
      </c>
      <c r="C273" s="12">
        <v>12871</v>
      </c>
      <c r="D273" s="12">
        <v>760824.83703703713</v>
      </c>
      <c r="E273" s="23">
        <f t="shared" si="25"/>
        <v>59.111555981434009</v>
      </c>
      <c r="F273" s="12">
        <v>739410.08</v>
      </c>
      <c r="G273" s="12">
        <f t="shared" si="28"/>
        <v>57.447756973040164</v>
      </c>
      <c r="H273" s="20">
        <f t="shared" si="26"/>
        <v>-21414.757037037169</v>
      </c>
      <c r="I273" s="20">
        <f t="shared" si="27"/>
        <v>-1.6637990083938448</v>
      </c>
      <c r="J273" s="21">
        <f t="shared" si="29"/>
        <v>21414.757037037169</v>
      </c>
      <c r="K273" s="21">
        <f t="shared" si="30"/>
        <v>1.6637990083938441</v>
      </c>
    </row>
    <row r="274" spans="1:11" x14ac:dyDescent="0.3">
      <c r="A274" s="11">
        <v>887</v>
      </c>
      <c r="B274" s="11" t="s">
        <v>283</v>
      </c>
      <c r="C274" s="12">
        <v>4688</v>
      </c>
      <c r="D274" s="12">
        <v>478687.50000000006</v>
      </c>
      <c r="E274" s="23">
        <f t="shared" si="25"/>
        <v>102.10910836177476</v>
      </c>
      <c r="F274" s="12">
        <v>260033.57</v>
      </c>
      <c r="G274" s="12">
        <f t="shared" si="28"/>
        <v>55.467911689419793</v>
      </c>
      <c r="H274" s="20">
        <f t="shared" si="26"/>
        <v>-218653.93000000005</v>
      </c>
      <c r="I274" s="20">
        <f t="shared" si="27"/>
        <v>-46.641196672354965</v>
      </c>
      <c r="J274" s="21">
        <f t="shared" si="29"/>
        <v>218653.93000000005</v>
      </c>
      <c r="K274" s="21">
        <f t="shared" si="30"/>
        <v>46.641196672354958</v>
      </c>
    </row>
    <row r="275" spans="1:11" x14ac:dyDescent="0.3">
      <c r="A275" s="11">
        <v>889</v>
      </c>
      <c r="B275" s="11" t="s">
        <v>284</v>
      </c>
      <c r="C275" s="12">
        <v>2676</v>
      </c>
      <c r="D275" s="12">
        <v>100839.82638888889</v>
      </c>
      <c r="E275" s="23">
        <f t="shared" si="25"/>
        <v>37.683044240989872</v>
      </c>
      <c r="F275" s="12">
        <v>143437.18</v>
      </c>
      <c r="G275" s="12">
        <f t="shared" si="28"/>
        <v>53.60133781763826</v>
      </c>
      <c r="H275" s="20">
        <f t="shared" si="26"/>
        <v>42597.353611111103</v>
      </c>
      <c r="I275" s="20">
        <f t="shared" si="27"/>
        <v>15.918293576648388</v>
      </c>
      <c r="J275" s="21">
        <f t="shared" si="29"/>
        <v>-42597.353611111103</v>
      </c>
      <c r="K275" s="21">
        <f t="shared" si="30"/>
        <v>-15.918293576648393</v>
      </c>
    </row>
    <row r="276" spans="1:11" x14ac:dyDescent="0.3">
      <c r="A276" s="11">
        <v>890</v>
      </c>
      <c r="B276" s="11" t="s">
        <v>285</v>
      </c>
      <c r="C276" s="12">
        <v>1212</v>
      </c>
      <c r="D276" s="12">
        <v>-17154.337037037036</v>
      </c>
      <c r="E276" s="23">
        <f t="shared" si="25"/>
        <v>-14.153743429898544</v>
      </c>
      <c r="F276" s="12">
        <v>68068.240000000005</v>
      </c>
      <c r="G276" s="12">
        <f t="shared" si="28"/>
        <v>56.161914191419143</v>
      </c>
      <c r="H276" s="20">
        <f t="shared" si="26"/>
        <v>85222.577037037045</v>
      </c>
      <c r="I276" s="20">
        <f t="shared" si="27"/>
        <v>70.315657621317683</v>
      </c>
      <c r="J276" s="21">
        <f t="shared" si="29"/>
        <v>-85222.577037037045</v>
      </c>
      <c r="K276" s="21">
        <f t="shared" si="30"/>
        <v>-70.315657621317698</v>
      </c>
    </row>
    <row r="277" spans="1:11" x14ac:dyDescent="0.3">
      <c r="A277" s="11">
        <v>892</v>
      </c>
      <c r="B277" s="11" t="s">
        <v>286</v>
      </c>
      <c r="C277" s="12">
        <v>3681</v>
      </c>
      <c r="D277" s="12">
        <v>140846.55879629627</v>
      </c>
      <c r="E277" s="23">
        <f t="shared" si="25"/>
        <v>38.263123824041365</v>
      </c>
      <c r="F277" s="12">
        <v>198407.12</v>
      </c>
      <c r="G277" s="12">
        <f t="shared" si="28"/>
        <v>53.900331431676172</v>
      </c>
      <c r="H277" s="20">
        <f t="shared" si="26"/>
        <v>57560.561203703721</v>
      </c>
      <c r="I277" s="20">
        <f t="shared" si="27"/>
        <v>15.637207607634807</v>
      </c>
      <c r="J277" s="21">
        <f t="shared" si="29"/>
        <v>-57560.561203703721</v>
      </c>
      <c r="K277" s="21">
        <f t="shared" si="30"/>
        <v>-15.637207607634807</v>
      </c>
    </row>
    <row r="278" spans="1:11" x14ac:dyDescent="0.3">
      <c r="A278" s="11">
        <v>893</v>
      </c>
      <c r="B278" s="11" t="s">
        <v>287</v>
      </c>
      <c r="C278" s="12">
        <v>7464</v>
      </c>
      <c r="D278" s="12">
        <v>290207.1212962963</v>
      </c>
      <c r="E278" s="23">
        <f t="shared" si="25"/>
        <v>38.880911213330158</v>
      </c>
      <c r="F278" s="12">
        <v>424406.57</v>
      </c>
      <c r="G278" s="12">
        <f t="shared" si="28"/>
        <v>56.860472936763131</v>
      </c>
      <c r="H278" s="20">
        <f t="shared" si="26"/>
        <v>134199.4487037037</v>
      </c>
      <c r="I278" s="20">
        <f t="shared" si="27"/>
        <v>17.979561723432973</v>
      </c>
      <c r="J278" s="21">
        <f t="shared" si="29"/>
        <v>-134199.4487037037</v>
      </c>
      <c r="K278" s="21">
        <f t="shared" si="30"/>
        <v>-17.979561723432973</v>
      </c>
    </row>
    <row r="279" spans="1:11" x14ac:dyDescent="0.3">
      <c r="A279" s="11">
        <v>895</v>
      </c>
      <c r="B279" s="11" t="s">
        <v>288</v>
      </c>
      <c r="C279" s="12">
        <v>15522</v>
      </c>
      <c r="D279" s="12">
        <v>620001.41666666663</v>
      </c>
      <c r="E279" s="23">
        <f t="shared" si="25"/>
        <v>39.943397543271914</v>
      </c>
      <c r="F279" s="12">
        <v>923001.08</v>
      </c>
      <c r="G279" s="12">
        <f t="shared" si="28"/>
        <v>59.464056178327532</v>
      </c>
      <c r="H279" s="20">
        <f t="shared" si="26"/>
        <v>302999.66333333333</v>
      </c>
      <c r="I279" s="20">
        <f t="shared" si="27"/>
        <v>19.520658635055618</v>
      </c>
      <c r="J279" s="21">
        <f t="shared" si="29"/>
        <v>-302999.66333333333</v>
      </c>
      <c r="K279" s="21">
        <f t="shared" si="30"/>
        <v>-19.520658635055621</v>
      </c>
    </row>
    <row r="280" spans="1:11" x14ac:dyDescent="0.3">
      <c r="A280" s="11">
        <v>905</v>
      </c>
      <c r="B280" s="11" t="s">
        <v>289</v>
      </c>
      <c r="C280" s="12">
        <v>67636</v>
      </c>
      <c r="D280" s="12">
        <v>5037093.9379629623</v>
      </c>
      <c r="E280" s="23">
        <f t="shared" si="25"/>
        <v>74.473563456782813</v>
      </c>
      <c r="F280" s="12">
        <v>4438393</v>
      </c>
      <c r="G280" s="12">
        <f t="shared" si="28"/>
        <v>65.621754686853151</v>
      </c>
      <c r="H280" s="20">
        <f t="shared" si="26"/>
        <v>-598700.93796296231</v>
      </c>
      <c r="I280" s="20">
        <f t="shared" si="27"/>
        <v>-8.8518087699296615</v>
      </c>
      <c r="J280" s="21">
        <f t="shared" si="29"/>
        <v>598700.93796296231</v>
      </c>
      <c r="K280" s="21">
        <f t="shared" si="30"/>
        <v>8.8518087699296579</v>
      </c>
    </row>
    <row r="281" spans="1:11" x14ac:dyDescent="0.3">
      <c r="A281" s="11">
        <v>908</v>
      </c>
      <c r="B281" s="11" t="s">
        <v>290</v>
      </c>
      <c r="C281" s="12">
        <v>20972</v>
      </c>
      <c r="D281" s="12">
        <v>2098190.7273148149</v>
      </c>
      <c r="E281" s="23">
        <f t="shared" si="25"/>
        <v>100.04724047848632</v>
      </c>
      <c r="F281" s="12">
        <v>1208157.6299999999</v>
      </c>
      <c r="G281" s="12">
        <f t="shared" si="28"/>
        <v>57.608126549685288</v>
      </c>
      <c r="H281" s="20">
        <f t="shared" si="26"/>
        <v>-890033.09731481504</v>
      </c>
      <c r="I281" s="20">
        <f t="shared" si="27"/>
        <v>-42.439113928801028</v>
      </c>
      <c r="J281" s="21">
        <f t="shared" si="29"/>
        <v>890033.09731481504</v>
      </c>
      <c r="K281" s="21">
        <f t="shared" si="30"/>
        <v>42.439113928801021</v>
      </c>
    </row>
    <row r="282" spans="1:11" x14ac:dyDescent="0.3">
      <c r="A282" s="11">
        <v>915</v>
      </c>
      <c r="B282" s="11" t="s">
        <v>291</v>
      </c>
      <c r="C282" s="12">
        <v>20466</v>
      </c>
      <c r="D282" s="12">
        <v>1960440.3092592596</v>
      </c>
      <c r="E282" s="23">
        <f t="shared" si="25"/>
        <v>95.790105993318662</v>
      </c>
      <c r="F282" s="12">
        <v>1188510.17</v>
      </c>
      <c r="G282" s="12">
        <f t="shared" si="28"/>
        <v>58.072421088634805</v>
      </c>
      <c r="H282" s="20">
        <f t="shared" si="26"/>
        <v>-771930.13925925968</v>
      </c>
      <c r="I282" s="20">
        <f t="shared" si="27"/>
        <v>-37.717684904683857</v>
      </c>
      <c r="J282" s="21">
        <f t="shared" si="29"/>
        <v>771930.13925925968</v>
      </c>
      <c r="K282" s="21">
        <f t="shared" si="30"/>
        <v>37.71768490468385</v>
      </c>
    </row>
    <row r="283" spans="1:11" x14ac:dyDescent="0.3">
      <c r="A283" s="11">
        <v>918</v>
      </c>
      <c r="B283" s="11" t="s">
        <v>292</v>
      </c>
      <c r="C283" s="12">
        <v>2293</v>
      </c>
      <c r="D283" s="12">
        <v>18967.514351851845</v>
      </c>
      <c r="E283" s="23">
        <f t="shared" si="25"/>
        <v>8.2719207814443276</v>
      </c>
      <c r="F283" s="12">
        <v>133452.41</v>
      </c>
      <c r="G283" s="12">
        <f t="shared" si="28"/>
        <v>58.199917139119059</v>
      </c>
      <c r="H283" s="20">
        <f t="shared" si="26"/>
        <v>114484.89564814816</v>
      </c>
      <c r="I283" s="20">
        <f t="shared" si="27"/>
        <v>49.927996357674729</v>
      </c>
      <c r="J283" s="21">
        <f t="shared" si="29"/>
        <v>-114484.89564814816</v>
      </c>
      <c r="K283" s="21">
        <f t="shared" si="30"/>
        <v>-49.927996357674729</v>
      </c>
    </row>
    <row r="284" spans="1:11" x14ac:dyDescent="0.3">
      <c r="A284" s="11">
        <v>921</v>
      </c>
      <c r="B284" s="11" t="s">
        <v>293</v>
      </c>
      <c r="C284" s="12">
        <v>2014</v>
      </c>
      <c r="D284" s="12">
        <v>18008.233333333337</v>
      </c>
      <c r="E284" s="23">
        <f t="shared" si="25"/>
        <v>8.9415259847732553</v>
      </c>
      <c r="F284" s="12">
        <v>100706.64</v>
      </c>
      <c r="G284" s="12">
        <f t="shared" si="28"/>
        <v>50.003296921549158</v>
      </c>
      <c r="H284" s="20">
        <f t="shared" si="26"/>
        <v>82698.406666666662</v>
      </c>
      <c r="I284" s="20">
        <f t="shared" si="27"/>
        <v>41.061770936775901</v>
      </c>
      <c r="J284" s="21">
        <f t="shared" si="29"/>
        <v>-82698.406666666662</v>
      </c>
      <c r="K284" s="21">
        <f t="shared" si="30"/>
        <v>-41.061770936775901</v>
      </c>
    </row>
    <row r="285" spans="1:11" x14ac:dyDescent="0.3">
      <c r="A285" s="11">
        <v>922</v>
      </c>
      <c r="B285" s="11" t="s">
        <v>294</v>
      </c>
      <c r="C285" s="12">
        <v>4355</v>
      </c>
      <c r="D285" s="12">
        <v>200366.45925925928</v>
      </c>
      <c r="E285" s="23">
        <f t="shared" si="25"/>
        <v>46.008371816133014</v>
      </c>
      <c r="F285" s="12">
        <v>261214.57</v>
      </c>
      <c r="G285" s="12">
        <f t="shared" si="28"/>
        <v>59.98038346727899</v>
      </c>
      <c r="H285" s="20">
        <f t="shared" si="26"/>
        <v>60848.110740740725</v>
      </c>
      <c r="I285" s="20">
        <f t="shared" si="27"/>
        <v>13.972011651145976</v>
      </c>
      <c r="J285" s="21">
        <f t="shared" si="29"/>
        <v>-60848.110740740725</v>
      </c>
      <c r="K285" s="21">
        <f t="shared" si="30"/>
        <v>-13.972011651145976</v>
      </c>
    </row>
    <row r="286" spans="1:11" x14ac:dyDescent="0.3">
      <c r="A286" s="11">
        <v>924</v>
      </c>
      <c r="B286" s="11" t="s">
        <v>295</v>
      </c>
      <c r="C286" s="12">
        <v>3114</v>
      </c>
      <c r="D286" s="12">
        <v>119815.67824074074</v>
      </c>
      <c r="E286" s="23">
        <f t="shared" si="25"/>
        <v>38.476454155664982</v>
      </c>
      <c r="F286" s="12">
        <v>169311.7</v>
      </c>
      <c r="G286" s="12">
        <f t="shared" si="28"/>
        <v>54.371130378933849</v>
      </c>
      <c r="H286" s="20">
        <f t="shared" si="26"/>
        <v>49496.021759259267</v>
      </c>
      <c r="I286" s="20">
        <f t="shared" si="27"/>
        <v>15.894676223268867</v>
      </c>
      <c r="J286" s="21">
        <f t="shared" si="29"/>
        <v>-49496.021759259267</v>
      </c>
      <c r="K286" s="21">
        <f t="shared" si="30"/>
        <v>-15.894676223268872</v>
      </c>
    </row>
    <row r="287" spans="1:11" x14ac:dyDescent="0.3">
      <c r="A287" s="11">
        <v>925</v>
      </c>
      <c r="B287" s="11" t="s">
        <v>296</v>
      </c>
      <c r="C287" s="12">
        <v>3579</v>
      </c>
      <c r="D287" s="12">
        <v>82301.27268518522</v>
      </c>
      <c r="E287" s="23">
        <f t="shared" si="25"/>
        <v>22.995605667836049</v>
      </c>
      <c r="F287" s="12">
        <v>212579.06</v>
      </c>
      <c r="G287" s="12">
        <f t="shared" si="28"/>
        <v>59.396216820340875</v>
      </c>
      <c r="H287" s="20">
        <f t="shared" si="26"/>
        <v>130277.78731481478</v>
      </c>
      <c r="I287" s="20">
        <f t="shared" si="27"/>
        <v>36.400611152504823</v>
      </c>
      <c r="J287" s="21">
        <f t="shared" si="29"/>
        <v>-130277.78731481478</v>
      </c>
      <c r="K287" s="21">
        <f t="shared" si="30"/>
        <v>-36.40061115250483</v>
      </c>
    </row>
    <row r="288" spans="1:11" x14ac:dyDescent="0.3">
      <c r="A288" s="11">
        <v>927</v>
      </c>
      <c r="B288" s="11" t="s">
        <v>297</v>
      </c>
      <c r="C288" s="12">
        <v>29158</v>
      </c>
      <c r="D288" s="12">
        <v>1600171.8337962965</v>
      </c>
      <c r="E288" s="23">
        <f t="shared" si="25"/>
        <v>54.879341305861047</v>
      </c>
      <c r="F288" s="12">
        <v>1820879.18</v>
      </c>
      <c r="G288" s="12">
        <f t="shared" si="28"/>
        <v>62.448699499279783</v>
      </c>
      <c r="H288" s="20">
        <f t="shared" si="26"/>
        <v>220707.34620370343</v>
      </c>
      <c r="I288" s="20">
        <f t="shared" si="27"/>
        <v>7.5693581934187364</v>
      </c>
      <c r="J288" s="21">
        <f t="shared" si="29"/>
        <v>-220707.34620370343</v>
      </c>
      <c r="K288" s="21">
        <f t="shared" si="30"/>
        <v>-7.5693581934187337</v>
      </c>
    </row>
    <row r="289" spans="1:11" x14ac:dyDescent="0.3">
      <c r="A289" s="11">
        <v>931</v>
      </c>
      <c r="B289" s="11" t="s">
        <v>298</v>
      </c>
      <c r="C289" s="12">
        <v>6176</v>
      </c>
      <c r="D289" s="12">
        <v>267838.97175925924</v>
      </c>
      <c r="E289" s="23">
        <f t="shared" si="25"/>
        <v>43.367709157911143</v>
      </c>
      <c r="F289" s="12">
        <v>330893.26</v>
      </c>
      <c r="G289" s="12">
        <f t="shared" si="28"/>
        <v>53.577276554404143</v>
      </c>
      <c r="H289" s="20">
        <f t="shared" si="26"/>
        <v>63054.288240740774</v>
      </c>
      <c r="I289" s="20">
        <f t="shared" si="27"/>
        <v>10.209567396493</v>
      </c>
      <c r="J289" s="21">
        <f t="shared" si="29"/>
        <v>-63054.288240740774</v>
      </c>
      <c r="K289" s="21">
        <f t="shared" si="30"/>
        <v>-10.209567396493002</v>
      </c>
    </row>
    <row r="290" spans="1:11" x14ac:dyDescent="0.3">
      <c r="A290" s="11">
        <v>934</v>
      </c>
      <c r="B290" s="11" t="s">
        <v>299</v>
      </c>
      <c r="C290" s="12">
        <v>2827</v>
      </c>
      <c r="D290" s="12">
        <v>55022.900000000009</v>
      </c>
      <c r="E290" s="23">
        <f t="shared" si="25"/>
        <v>19.463353378139374</v>
      </c>
      <c r="F290" s="12">
        <v>158575.39000000001</v>
      </c>
      <c r="G290" s="12">
        <f t="shared" si="28"/>
        <v>56.093169437566331</v>
      </c>
      <c r="H290" s="20">
        <f t="shared" si="26"/>
        <v>103552.49</v>
      </c>
      <c r="I290" s="20">
        <f t="shared" si="27"/>
        <v>36.629816059426958</v>
      </c>
      <c r="J290" s="21">
        <f t="shared" si="29"/>
        <v>-103552.49</v>
      </c>
      <c r="K290" s="21">
        <f t="shared" si="30"/>
        <v>-36.629816059426958</v>
      </c>
    </row>
    <row r="291" spans="1:11" x14ac:dyDescent="0.3">
      <c r="A291" s="11">
        <v>935</v>
      </c>
      <c r="B291" s="11" t="s">
        <v>300</v>
      </c>
      <c r="C291" s="12">
        <v>3109</v>
      </c>
      <c r="D291" s="12">
        <v>186698.38981481481</v>
      </c>
      <c r="E291" s="23">
        <f t="shared" si="25"/>
        <v>60.050945582121201</v>
      </c>
      <c r="F291" s="12">
        <v>175324.04</v>
      </c>
      <c r="G291" s="12">
        <f t="shared" si="28"/>
        <v>56.392422000643293</v>
      </c>
      <c r="H291" s="20">
        <f t="shared" si="26"/>
        <v>-11374.349814814806</v>
      </c>
      <c r="I291" s="20">
        <f t="shared" si="27"/>
        <v>-3.6585235814779082</v>
      </c>
      <c r="J291" s="21">
        <f t="shared" si="29"/>
        <v>11374.349814814806</v>
      </c>
      <c r="K291" s="21">
        <f t="shared" si="30"/>
        <v>3.6585235814779051</v>
      </c>
    </row>
    <row r="292" spans="1:11" x14ac:dyDescent="0.3">
      <c r="A292" s="11">
        <v>936</v>
      </c>
      <c r="B292" s="11" t="s">
        <v>301</v>
      </c>
      <c r="C292" s="12">
        <v>6544</v>
      </c>
      <c r="D292" s="12">
        <v>385871.50046296301</v>
      </c>
      <c r="E292" s="23">
        <f t="shared" si="25"/>
        <v>58.965693836027356</v>
      </c>
      <c r="F292" s="12">
        <v>338408.68</v>
      </c>
      <c r="G292" s="12">
        <f t="shared" si="28"/>
        <v>51.712817848410758</v>
      </c>
      <c r="H292" s="20">
        <f t="shared" si="26"/>
        <v>-47462.82046296302</v>
      </c>
      <c r="I292" s="20">
        <f t="shared" si="27"/>
        <v>-7.2528759876165978</v>
      </c>
      <c r="J292" s="21">
        <f t="shared" si="29"/>
        <v>47462.82046296302</v>
      </c>
      <c r="K292" s="21">
        <f t="shared" si="30"/>
        <v>7.2528759876165987</v>
      </c>
    </row>
    <row r="293" spans="1:11" x14ac:dyDescent="0.3">
      <c r="A293" s="11">
        <v>946</v>
      </c>
      <c r="B293" s="11" t="s">
        <v>302</v>
      </c>
      <c r="C293" s="12">
        <v>6461</v>
      </c>
      <c r="D293" s="12">
        <v>238136.81435185188</v>
      </c>
      <c r="E293" s="23">
        <f t="shared" si="25"/>
        <v>36.857578447895357</v>
      </c>
      <c r="F293" s="12">
        <v>367396.73</v>
      </c>
      <c r="G293" s="12">
        <f t="shared" si="28"/>
        <v>56.863756384460608</v>
      </c>
      <c r="H293" s="20">
        <f t="shared" si="26"/>
        <v>129259.9156481481</v>
      </c>
      <c r="I293" s="20">
        <f t="shared" si="27"/>
        <v>20.006177936565251</v>
      </c>
      <c r="J293" s="21">
        <f t="shared" si="29"/>
        <v>-129259.9156481481</v>
      </c>
      <c r="K293" s="21">
        <f t="shared" si="30"/>
        <v>-20.006177936565255</v>
      </c>
    </row>
    <row r="294" spans="1:11" x14ac:dyDescent="0.3">
      <c r="A294" s="11">
        <v>976</v>
      </c>
      <c r="B294" s="11" t="s">
        <v>303</v>
      </c>
      <c r="C294" s="12">
        <v>3918</v>
      </c>
      <c r="D294" s="12">
        <v>165677.06064814815</v>
      </c>
      <c r="E294" s="23">
        <f t="shared" si="25"/>
        <v>42.286130844346133</v>
      </c>
      <c r="F294" s="12">
        <v>208069.8</v>
      </c>
      <c r="G294" s="12">
        <f t="shared" si="28"/>
        <v>53.106125574272582</v>
      </c>
      <c r="H294" s="20">
        <f t="shared" si="26"/>
        <v>42392.739351851837</v>
      </c>
      <c r="I294" s="20">
        <f t="shared" si="27"/>
        <v>10.819994729926449</v>
      </c>
      <c r="J294" s="21">
        <f t="shared" si="29"/>
        <v>-42392.739351851837</v>
      </c>
      <c r="K294" s="21">
        <f t="shared" si="30"/>
        <v>-10.819994729926451</v>
      </c>
    </row>
    <row r="295" spans="1:11" x14ac:dyDescent="0.3">
      <c r="A295" s="11">
        <v>977</v>
      </c>
      <c r="B295" s="11" t="s">
        <v>304</v>
      </c>
      <c r="C295" s="12">
        <v>15255</v>
      </c>
      <c r="D295" s="12">
        <v>615092.53518518538</v>
      </c>
      <c r="E295" s="23">
        <f t="shared" si="25"/>
        <v>40.320716826298614</v>
      </c>
      <c r="F295" s="12">
        <v>898844.37</v>
      </c>
      <c r="G295" s="12">
        <f t="shared" si="28"/>
        <v>58.921295968534906</v>
      </c>
      <c r="H295" s="20">
        <f t="shared" si="26"/>
        <v>283751.83481481462</v>
      </c>
      <c r="I295" s="20">
        <f t="shared" si="27"/>
        <v>18.600579142236292</v>
      </c>
      <c r="J295" s="21">
        <f t="shared" si="29"/>
        <v>-283751.83481481462</v>
      </c>
      <c r="K295" s="21">
        <f t="shared" si="30"/>
        <v>-18.600579142236292</v>
      </c>
    </row>
    <row r="296" spans="1:11" x14ac:dyDescent="0.3">
      <c r="A296" s="11">
        <v>980</v>
      </c>
      <c r="B296" s="11" t="s">
        <v>305</v>
      </c>
      <c r="C296" s="12">
        <v>33254</v>
      </c>
      <c r="D296" s="12">
        <v>1722975.7870370371</v>
      </c>
      <c r="E296" s="23">
        <f t="shared" si="25"/>
        <v>51.812587569526585</v>
      </c>
      <c r="F296" s="12">
        <v>2023473.46</v>
      </c>
      <c r="G296" s="12">
        <f t="shared" si="28"/>
        <v>60.849024478258251</v>
      </c>
      <c r="H296" s="20">
        <f t="shared" si="26"/>
        <v>300497.67296296288</v>
      </c>
      <c r="I296" s="20">
        <f t="shared" si="27"/>
        <v>9.0364369087316661</v>
      </c>
      <c r="J296" s="21">
        <f t="shared" si="29"/>
        <v>-300497.67296296288</v>
      </c>
      <c r="K296" s="21">
        <f t="shared" si="30"/>
        <v>-9.0364369087316678</v>
      </c>
    </row>
    <row r="297" spans="1:11" x14ac:dyDescent="0.3">
      <c r="A297" s="11">
        <v>981</v>
      </c>
      <c r="B297" s="11" t="s">
        <v>306</v>
      </c>
      <c r="C297" s="12">
        <v>2343</v>
      </c>
      <c r="D297" s="12">
        <v>129618.24629629629</v>
      </c>
      <c r="E297" s="23">
        <f t="shared" si="25"/>
        <v>55.321487962567772</v>
      </c>
      <c r="F297" s="12">
        <v>139357.38</v>
      </c>
      <c r="G297" s="12">
        <f t="shared" si="28"/>
        <v>59.478181818181817</v>
      </c>
      <c r="H297" s="20">
        <f t="shared" si="26"/>
        <v>9739.1337037037156</v>
      </c>
      <c r="I297" s="20">
        <f t="shared" si="27"/>
        <v>4.1566938556140443</v>
      </c>
      <c r="J297" s="21">
        <f t="shared" si="29"/>
        <v>-9739.1337037037156</v>
      </c>
      <c r="K297" s="21">
        <f t="shared" si="30"/>
        <v>-4.1566938556140487</v>
      </c>
    </row>
    <row r="298" spans="1:11" x14ac:dyDescent="0.3">
      <c r="A298" s="11">
        <v>989</v>
      </c>
      <c r="B298" s="11" t="s">
        <v>307</v>
      </c>
      <c r="C298" s="12">
        <v>5616</v>
      </c>
      <c r="D298" s="12">
        <v>263579.26527777774</v>
      </c>
      <c r="E298" s="23">
        <f t="shared" si="25"/>
        <v>46.933629857154159</v>
      </c>
      <c r="F298" s="12">
        <v>304374.56</v>
      </c>
      <c r="G298" s="12">
        <f t="shared" si="28"/>
        <v>54.197749287749289</v>
      </c>
      <c r="H298" s="20">
        <f t="shared" si="26"/>
        <v>40795.294722222257</v>
      </c>
      <c r="I298" s="20">
        <f t="shared" si="27"/>
        <v>7.2641194305951302</v>
      </c>
      <c r="J298" s="21">
        <f t="shared" si="29"/>
        <v>-40795.294722222257</v>
      </c>
      <c r="K298" s="21">
        <f t="shared" si="30"/>
        <v>-7.2641194305951311</v>
      </c>
    </row>
    <row r="299" spans="1:11" x14ac:dyDescent="0.3">
      <c r="A299" s="11">
        <v>992</v>
      </c>
      <c r="B299" s="11" t="s">
        <v>308</v>
      </c>
      <c r="C299" s="12">
        <v>18765</v>
      </c>
      <c r="D299" s="12">
        <v>1605443.0504629631</v>
      </c>
      <c r="E299" s="23">
        <f t="shared" si="25"/>
        <v>85.555185209856816</v>
      </c>
      <c r="F299" s="12">
        <v>1079107.1100000001</v>
      </c>
      <c r="G299" s="12">
        <f t="shared" si="28"/>
        <v>57.506374100719427</v>
      </c>
      <c r="H299" s="20">
        <f t="shared" si="26"/>
        <v>-526335.94046296296</v>
      </c>
      <c r="I299" s="20">
        <f t="shared" si="27"/>
        <v>-28.04881110913739</v>
      </c>
      <c r="J299" s="21">
        <f t="shared" si="29"/>
        <v>526335.94046296296</v>
      </c>
      <c r="K299" s="21">
        <f t="shared" si="30"/>
        <v>28.048811109137382</v>
      </c>
    </row>
  </sheetData>
  <pageMargins left="0.7" right="0.7" top="0.75" bottom="0.75" header="0.3" footer="0.3"/>
  <pageSetup paperSize="9" orientation="portrait" r:id="rId1"/>
  <ignoredErrors>
    <ignoredError sqref="J6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3"/>
  <sheetViews>
    <sheetView zoomScaleNormal="100" workbookViewId="0"/>
  </sheetViews>
  <sheetFormatPr defaultRowHeight="14" x14ac:dyDescent="0.3"/>
  <cols>
    <col min="2" max="2" width="15" bestFit="1" customWidth="1"/>
    <col min="3" max="3" width="17.83203125" customWidth="1"/>
    <col min="4" max="4" width="14.58203125" customWidth="1"/>
    <col min="5" max="5" width="15.33203125" customWidth="1"/>
    <col min="6" max="6" width="14" customWidth="1"/>
    <col min="7" max="7" width="16.5" customWidth="1"/>
    <col min="8" max="8" width="16.83203125" customWidth="1"/>
    <col min="13" max="13" width="13.58203125" bestFit="1" customWidth="1"/>
    <col min="15" max="15" width="13.58203125" bestFit="1" customWidth="1"/>
  </cols>
  <sheetData>
    <row r="1" spans="1:15" ht="22.5" x14ac:dyDescent="0.45">
      <c r="A1" s="2" t="s">
        <v>11</v>
      </c>
      <c r="N1" t="s">
        <v>1</v>
      </c>
      <c r="O1" t="s">
        <v>8</v>
      </c>
    </row>
    <row r="2" spans="1:15" x14ac:dyDescent="0.3">
      <c r="A2" t="s">
        <v>12</v>
      </c>
      <c r="N2" t="s">
        <v>2</v>
      </c>
      <c r="O2" s="3">
        <v>0</v>
      </c>
    </row>
    <row r="3" spans="1:15" x14ac:dyDescent="0.3">
      <c r="A3" t="s">
        <v>311</v>
      </c>
      <c r="N3" t="s">
        <v>3</v>
      </c>
      <c r="O3" s="3">
        <v>0.1</v>
      </c>
    </row>
    <row r="4" spans="1:15" x14ac:dyDescent="0.3">
      <c r="A4" t="s">
        <v>312</v>
      </c>
      <c r="N4" t="s">
        <v>4</v>
      </c>
      <c r="O4" s="3">
        <v>0.2</v>
      </c>
    </row>
    <row r="5" spans="1:15" x14ac:dyDescent="0.3">
      <c r="A5" t="s">
        <v>619</v>
      </c>
      <c r="N5" t="s">
        <v>5</v>
      </c>
      <c r="O5" s="3">
        <v>0.3</v>
      </c>
    </row>
    <row r="6" spans="1:15" x14ac:dyDescent="0.3">
      <c r="A6" t="s">
        <v>313</v>
      </c>
      <c r="N6" t="s">
        <v>6</v>
      </c>
      <c r="O6" s="3">
        <v>0.4</v>
      </c>
    </row>
    <row r="7" spans="1:15" x14ac:dyDescent="0.3">
      <c r="A7" t="s">
        <v>13</v>
      </c>
      <c r="N7" t="s">
        <v>7</v>
      </c>
      <c r="O7" s="3">
        <v>0.5</v>
      </c>
    </row>
    <row r="9" spans="1:15" s="10" customFormat="1" ht="42" x14ac:dyDescent="0.3">
      <c r="A9" s="9" t="s">
        <v>15</v>
      </c>
      <c r="B9" s="9" t="s">
        <v>310</v>
      </c>
      <c r="C9" s="9" t="s">
        <v>620</v>
      </c>
      <c r="D9" s="9" t="s">
        <v>621</v>
      </c>
      <c r="E9" s="9" t="s">
        <v>622</v>
      </c>
      <c r="F9" s="9" t="s">
        <v>623</v>
      </c>
      <c r="G9" s="9" t="s">
        <v>624</v>
      </c>
      <c r="H9" s="18" t="s">
        <v>625</v>
      </c>
      <c r="I9" s="9"/>
    </row>
    <row r="10" spans="1:15" s="8" customFormat="1" x14ac:dyDescent="0.3">
      <c r="B10" s="8" t="s">
        <v>309</v>
      </c>
      <c r="C10" s="13">
        <f>SUM(C11:C303)</f>
        <v>5495408</v>
      </c>
      <c r="D10" s="13">
        <f t="shared" ref="D10:G10" si="0">SUM(D11:D303)</f>
        <v>386121954.80000007</v>
      </c>
      <c r="E10" s="13">
        <f t="shared" si="0"/>
        <v>711571884.48000002</v>
      </c>
      <c r="F10" s="13">
        <f t="shared" si="0"/>
        <v>325449929.68000013</v>
      </c>
      <c r="G10" s="13">
        <f t="shared" si="0"/>
        <v>346543906.60370356</v>
      </c>
      <c r="H10" s="13">
        <f>Taulukko2[[#This Row],[Muutos vuoden 2022 tasossa, €]]/Taulukko2[[#This Row],[Asukasluku 31.12.2019]]</f>
        <v>63.060632914554034</v>
      </c>
    </row>
    <row r="11" spans="1:15" x14ac:dyDescent="0.3">
      <c r="A11">
        <v>5</v>
      </c>
      <c r="B11" t="s">
        <v>16</v>
      </c>
      <c r="C11" s="7">
        <v>9562</v>
      </c>
      <c r="D11" s="7">
        <v>404916.07</v>
      </c>
      <c r="E11" s="7">
        <v>711367.92</v>
      </c>
      <c r="F11" s="7">
        <v>306451.85000000003</v>
      </c>
      <c r="G11" s="7">
        <v>326314.46990740747</v>
      </c>
      <c r="H11" s="7">
        <f>Taulukko2[[#This Row],[Muutos vuoden 2022 tasossa, €]]/Taulukko2[[#This Row],[Asukasluku 31.12.2019]]</f>
        <v>34.126173385003916</v>
      </c>
    </row>
    <row r="12" spans="1:15" x14ac:dyDescent="0.3">
      <c r="A12">
        <v>9</v>
      </c>
      <c r="B12" t="s">
        <v>17</v>
      </c>
      <c r="C12" s="7">
        <v>2519</v>
      </c>
      <c r="D12" s="7">
        <v>69444.77</v>
      </c>
      <c r="E12" s="7">
        <v>76068.72</v>
      </c>
      <c r="F12" s="7">
        <v>6623.9499999999971</v>
      </c>
      <c r="G12" s="7">
        <v>7053.2800925925903</v>
      </c>
      <c r="H12" s="7">
        <f>Taulukko2[[#This Row],[Muutos vuoden 2022 tasossa, €]]/Taulukko2[[#This Row],[Asukasluku 31.12.2019]]</f>
        <v>2.8000317953920564</v>
      </c>
    </row>
    <row r="13" spans="1:15" x14ac:dyDescent="0.3">
      <c r="A13">
        <v>10</v>
      </c>
      <c r="B13" t="s">
        <v>18</v>
      </c>
      <c r="C13" s="7">
        <v>11468</v>
      </c>
      <c r="D13" s="7">
        <v>354849.15</v>
      </c>
      <c r="E13" s="7">
        <v>911152.8</v>
      </c>
      <c r="F13" s="7">
        <v>556303.65</v>
      </c>
      <c r="G13" s="7">
        <v>592360.36805555562</v>
      </c>
      <c r="H13" s="7">
        <f>Taulukko2[[#This Row],[Muutos vuoden 2022 tasossa, €]]/Taulukko2[[#This Row],[Asukasluku 31.12.2019]]</f>
        <v>51.653328222493514</v>
      </c>
    </row>
    <row r="14" spans="1:15" x14ac:dyDescent="0.3">
      <c r="A14">
        <v>16</v>
      </c>
      <c r="B14" t="s">
        <v>19</v>
      </c>
      <c r="C14" s="7">
        <v>8083</v>
      </c>
      <c r="D14" s="7">
        <v>303954.59000000003</v>
      </c>
      <c r="E14" s="7">
        <v>676259.28</v>
      </c>
      <c r="F14" s="7">
        <v>372304.69</v>
      </c>
      <c r="G14" s="7">
        <v>396435.54953703709</v>
      </c>
      <c r="H14" s="7">
        <f>Taulukko2[[#This Row],[Muutos vuoden 2022 tasossa, €]]/Taulukko2[[#This Row],[Asukasluku 31.12.2019]]</f>
        <v>49.045595637391699</v>
      </c>
    </row>
    <row r="15" spans="1:15" x14ac:dyDescent="0.3">
      <c r="A15">
        <v>18</v>
      </c>
      <c r="B15" t="s">
        <v>20</v>
      </c>
      <c r="C15" s="7">
        <v>4943</v>
      </c>
      <c r="D15" s="7">
        <v>244820.18</v>
      </c>
      <c r="E15" s="7">
        <v>374492.15999999997</v>
      </c>
      <c r="F15" s="7">
        <v>129671.97999999998</v>
      </c>
      <c r="G15" s="7">
        <v>138076.64537037036</v>
      </c>
      <c r="H15" s="7">
        <f>Taulukko2[[#This Row],[Muutos vuoden 2022 tasossa, €]]/Taulukko2[[#This Row],[Asukasluku 31.12.2019]]</f>
        <v>27.933774098800395</v>
      </c>
    </row>
    <row r="16" spans="1:15" x14ac:dyDescent="0.3">
      <c r="A16">
        <v>19</v>
      </c>
      <c r="B16" t="s">
        <v>21</v>
      </c>
      <c r="C16" s="7">
        <v>3941</v>
      </c>
      <c r="D16" s="7">
        <v>106930.05</v>
      </c>
      <c r="E16" s="7">
        <v>210651.84</v>
      </c>
      <c r="F16" s="7">
        <v>103721.79</v>
      </c>
      <c r="G16" s="7">
        <v>110444.49861111111</v>
      </c>
      <c r="H16" s="7">
        <f>Taulukko2[[#This Row],[Muutos vuoden 2022 tasossa, €]]/Taulukko2[[#This Row],[Asukasluku 31.12.2019]]</f>
        <v>28.024485818602159</v>
      </c>
    </row>
    <row r="17" spans="1:8" x14ac:dyDescent="0.3">
      <c r="A17">
        <v>20</v>
      </c>
      <c r="B17" t="s">
        <v>22</v>
      </c>
      <c r="C17" s="7">
        <v>16475</v>
      </c>
      <c r="D17" s="7">
        <v>511342.56</v>
      </c>
      <c r="E17" s="7">
        <v>1766298.96</v>
      </c>
      <c r="F17" s="7">
        <v>1254956.3999999999</v>
      </c>
      <c r="G17" s="7">
        <v>1336296.1666666667</v>
      </c>
      <c r="H17" s="7">
        <f>Taulukko2[[#This Row],[Muutos vuoden 2022 tasossa, €]]/Taulukko2[[#This Row],[Asukasluku 31.12.2019]]</f>
        <v>81.110541224076883</v>
      </c>
    </row>
    <row r="18" spans="1:8" x14ac:dyDescent="0.3">
      <c r="A18">
        <v>46</v>
      </c>
      <c r="B18" t="s">
        <v>23</v>
      </c>
      <c r="C18" s="7">
        <v>1361</v>
      </c>
      <c r="D18" s="7">
        <v>97693.39</v>
      </c>
      <c r="E18" s="7">
        <v>101982.24</v>
      </c>
      <c r="F18" s="7">
        <v>4288.8500000000058</v>
      </c>
      <c r="G18" s="7">
        <v>4566.8310185185246</v>
      </c>
      <c r="H18" s="7">
        <f>Taulukko2[[#This Row],[Muutos vuoden 2022 tasossa, €]]/Taulukko2[[#This Row],[Asukasluku 31.12.2019]]</f>
        <v>3.3554967072141988</v>
      </c>
    </row>
    <row r="19" spans="1:8" x14ac:dyDescent="0.3">
      <c r="A19">
        <v>47</v>
      </c>
      <c r="B19" t="s">
        <v>24</v>
      </c>
      <c r="C19" s="7">
        <v>1838</v>
      </c>
      <c r="D19" s="7">
        <v>129883.72</v>
      </c>
      <c r="E19" s="7">
        <v>174707.28</v>
      </c>
      <c r="F19" s="7">
        <v>44823.56</v>
      </c>
      <c r="G19" s="7">
        <v>47728.79074074074</v>
      </c>
      <c r="H19" s="7">
        <f>Taulukko2[[#This Row],[Muutos vuoden 2022 tasossa, €]]/Taulukko2[[#This Row],[Asukasluku 31.12.2019]]</f>
        <v>25.96778603957603</v>
      </c>
    </row>
    <row r="20" spans="1:8" x14ac:dyDescent="0.3">
      <c r="A20">
        <v>49</v>
      </c>
      <c r="B20" t="s">
        <v>25</v>
      </c>
      <c r="C20" s="7">
        <v>289731</v>
      </c>
      <c r="D20" s="7">
        <v>20573875.800000001</v>
      </c>
      <c r="E20" s="7">
        <v>35137061.280000001</v>
      </c>
      <c r="F20" s="7">
        <v>14563185.48</v>
      </c>
      <c r="G20" s="7">
        <v>15507095.650000002</v>
      </c>
      <c r="H20" s="7">
        <f>Taulukko2[[#This Row],[Muutos vuoden 2022 tasossa, €]]/Taulukko2[[#This Row],[Asukasluku 31.12.2019]]</f>
        <v>53.522390251647224</v>
      </c>
    </row>
    <row r="21" spans="1:8" x14ac:dyDescent="0.3">
      <c r="A21">
        <v>50</v>
      </c>
      <c r="B21" t="s">
        <v>26</v>
      </c>
      <c r="C21" s="7">
        <v>11632</v>
      </c>
      <c r="D21" s="7">
        <v>369051.61</v>
      </c>
      <c r="E21" s="7">
        <v>887747.04</v>
      </c>
      <c r="F21" s="7">
        <v>518695.43000000005</v>
      </c>
      <c r="G21" s="7">
        <v>552314.57824074081</v>
      </c>
      <c r="H21" s="7">
        <f>Taulukko2[[#This Row],[Muutos vuoden 2022 tasossa, €]]/Taulukko2[[#This Row],[Asukasluku 31.12.2019]]</f>
        <v>47.482339945043051</v>
      </c>
    </row>
    <row r="22" spans="1:8" x14ac:dyDescent="0.3">
      <c r="A22">
        <v>51</v>
      </c>
      <c r="B22" t="s">
        <v>27</v>
      </c>
      <c r="C22" s="7">
        <v>9402</v>
      </c>
      <c r="D22" s="7">
        <v>230468.56</v>
      </c>
      <c r="E22" s="7">
        <v>575948.88</v>
      </c>
      <c r="F22" s="7">
        <v>345480.32</v>
      </c>
      <c r="G22" s="7">
        <v>367872.56296296301</v>
      </c>
      <c r="H22" s="7">
        <f>Taulukko2[[#This Row],[Muutos vuoden 2022 tasossa, €]]/Taulukko2[[#This Row],[Asukasluku 31.12.2019]]</f>
        <v>39.127054133478303</v>
      </c>
    </row>
    <row r="23" spans="1:8" x14ac:dyDescent="0.3">
      <c r="A23">
        <v>52</v>
      </c>
      <c r="B23" t="s">
        <v>28</v>
      </c>
      <c r="C23" s="7">
        <v>2425</v>
      </c>
      <c r="D23" s="7">
        <v>25421.95</v>
      </c>
      <c r="E23" s="7">
        <v>71053.2</v>
      </c>
      <c r="F23" s="7">
        <v>45631.25</v>
      </c>
      <c r="G23" s="7">
        <v>48588.831018518518</v>
      </c>
      <c r="H23" s="7">
        <f>Taulukko2[[#This Row],[Muutos vuoden 2022 tasossa, €]]/Taulukko2[[#This Row],[Asukasluku 31.12.2019]]</f>
        <v>20.03663134784269</v>
      </c>
    </row>
    <row r="24" spans="1:8" x14ac:dyDescent="0.3">
      <c r="A24">
        <v>61</v>
      </c>
      <c r="B24" t="s">
        <v>29</v>
      </c>
      <c r="C24" s="7">
        <v>16901</v>
      </c>
      <c r="D24" s="7">
        <v>865836.6</v>
      </c>
      <c r="E24" s="7">
        <v>2679959.52</v>
      </c>
      <c r="F24" s="7">
        <v>1814122.92</v>
      </c>
      <c r="G24" s="7">
        <v>1931704.9611111111</v>
      </c>
      <c r="H24" s="7">
        <f>Taulukko2[[#This Row],[Muutos vuoden 2022 tasossa, €]]/Taulukko2[[#This Row],[Asukasluku 31.12.2019]]</f>
        <v>114.29530566896108</v>
      </c>
    </row>
    <row r="25" spans="1:8" x14ac:dyDescent="0.3">
      <c r="A25">
        <v>69</v>
      </c>
      <c r="B25" t="s">
        <v>30</v>
      </c>
      <c r="C25" s="7">
        <v>7010</v>
      </c>
      <c r="D25" s="7">
        <v>269414.17</v>
      </c>
      <c r="E25" s="7">
        <v>665392.31999999995</v>
      </c>
      <c r="F25" s="7">
        <v>395978.14999999997</v>
      </c>
      <c r="G25" s="7">
        <v>421643.40046296298</v>
      </c>
      <c r="H25" s="7">
        <f>Taulukko2[[#This Row],[Muutos vuoden 2022 tasossa, €]]/Taulukko2[[#This Row],[Asukasluku 31.12.2019]]</f>
        <v>60.148844573889157</v>
      </c>
    </row>
    <row r="26" spans="1:8" x14ac:dyDescent="0.3">
      <c r="A26">
        <v>71</v>
      </c>
      <c r="B26" t="s">
        <v>31</v>
      </c>
      <c r="C26" s="7">
        <v>6758</v>
      </c>
      <c r="D26" s="7">
        <v>240872.5</v>
      </c>
      <c r="E26" s="7">
        <v>523285.92</v>
      </c>
      <c r="F26" s="7">
        <v>282413.42</v>
      </c>
      <c r="G26" s="7">
        <v>300717.99351851852</v>
      </c>
      <c r="H26" s="7">
        <f>Taulukko2[[#This Row],[Muutos vuoden 2022 tasossa, €]]/Taulukko2[[#This Row],[Asukasluku 31.12.2019]]</f>
        <v>44.498075394868081</v>
      </c>
    </row>
    <row r="27" spans="1:8" x14ac:dyDescent="0.3">
      <c r="A27">
        <v>72</v>
      </c>
      <c r="B27" t="s">
        <v>32</v>
      </c>
      <c r="C27" s="7">
        <v>959</v>
      </c>
      <c r="D27" s="7">
        <v>19079.63</v>
      </c>
      <c r="E27" s="7">
        <v>41796</v>
      </c>
      <c r="F27" s="7">
        <v>22716.37</v>
      </c>
      <c r="G27" s="7">
        <v>24188.727314814816</v>
      </c>
      <c r="H27" s="7">
        <f>Taulukko2[[#This Row],[Muutos vuoden 2022 tasossa, €]]/Taulukko2[[#This Row],[Asukasluku 31.12.2019]]</f>
        <v>25.222864770401269</v>
      </c>
    </row>
    <row r="28" spans="1:8" x14ac:dyDescent="0.3">
      <c r="A28">
        <v>74</v>
      </c>
      <c r="B28" t="s">
        <v>33</v>
      </c>
      <c r="C28" s="7">
        <v>1127</v>
      </c>
      <c r="D28" s="7">
        <v>24755.98</v>
      </c>
      <c r="E28" s="7">
        <v>26749.439999999999</v>
      </c>
      <c r="F28" s="7">
        <v>1993.4599999999991</v>
      </c>
      <c r="G28" s="7">
        <v>2122.6657407407401</v>
      </c>
      <c r="H28" s="7">
        <f>Taulukko2[[#This Row],[Muutos vuoden 2022 tasossa, €]]/Taulukko2[[#This Row],[Asukasluku 31.12.2019]]</f>
        <v>1.8834656084656078</v>
      </c>
    </row>
    <row r="29" spans="1:8" x14ac:dyDescent="0.3">
      <c r="A29">
        <v>75</v>
      </c>
      <c r="B29" t="s">
        <v>34</v>
      </c>
      <c r="C29" s="7">
        <v>20111</v>
      </c>
      <c r="D29" s="7">
        <v>1385407.84</v>
      </c>
      <c r="E29" s="7">
        <v>2700021.6</v>
      </c>
      <c r="F29" s="7">
        <v>1314613.76</v>
      </c>
      <c r="G29" s="7">
        <v>1399820.2074074075</v>
      </c>
      <c r="H29" s="7">
        <f>Taulukko2[[#This Row],[Muutos vuoden 2022 tasossa, €]]/Taulukko2[[#This Row],[Asukasluku 31.12.2019]]</f>
        <v>69.604704261717842</v>
      </c>
    </row>
    <row r="30" spans="1:8" x14ac:dyDescent="0.3">
      <c r="A30">
        <v>77</v>
      </c>
      <c r="B30" t="s">
        <v>35</v>
      </c>
      <c r="C30" s="7">
        <v>4875</v>
      </c>
      <c r="D30" s="7">
        <v>254307.22</v>
      </c>
      <c r="E30" s="7">
        <v>531645.12</v>
      </c>
      <c r="F30" s="7">
        <v>277337.90000000002</v>
      </c>
      <c r="G30" s="7">
        <v>295313.50462962966</v>
      </c>
      <c r="H30" s="7">
        <f>Taulukko2[[#This Row],[Muutos vuoden 2022 tasossa, €]]/Taulukko2[[#This Row],[Asukasluku 31.12.2019]]</f>
        <v>60.577129154795827</v>
      </c>
    </row>
    <row r="31" spans="1:8" x14ac:dyDescent="0.3">
      <c r="A31">
        <v>78</v>
      </c>
      <c r="B31" t="s">
        <v>36</v>
      </c>
      <c r="C31" s="7">
        <v>8199</v>
      </c>
      <c r="D31" s="7">
        <v>689107.99</v>
      </c>
      <c r="E31" s="7">
        <v>1130163.8400000001</v>
      </c>
      <c r="F31" s="7">
        <v>441055.85000000009</v>
      </c>
      <c r="G31" s="7">
        <v>469642.80324074085</v>
      </c>
      <c r="H31" s="7">
        <f>Taulukko2[[#This Row],[Muutos vuoden 2022 tasossa, €]]/Taulukko2[[#This Row],[Asukasluku 31.12.2019]]</f>
        <v>57.280498016921676</v>
      </c>
    </row>
    <row r="32" spans="1:8" x14ac:dyDescent="0.3">
      <c r="A32">
        <v>79</v>
      </c>
      <c r="B32" t="s">
        <v>37</v>
      </c>
      <c r="C32" s="7">
        <v>6931</v>
      </c>
      <c r="D32" s="7">
        <v>438110.55</v>
      </c>
      <c r="E32" s="7">
        <v>991401.12</v>
      </c>
      <c r="F32" s="7">
        <v>553290.57000000007</v>
      </c>
      <c r="G32" s="7">
        <v>589151.99583333347</v>
      </c>
      <c r="H32" s="7">
        <f>Taulukko2[[#This Row],[Muutos vuoden 2022 tasossa, €]]/Taulukko2[[#This Row],[Asukasluku 31.12.2019]]</f>
        <v>85.002452147357303</v>
      </c>
    </row>
    <row r="33" spans="1:8" x14ac:dyDescent="0.3">
      <c r="A33">
        <v>81</v>
      </c>
      <c r="B33" t="s">
        <v>38</v>
      </c>
      <c r="C33" s="7">
        <v>2697</v>
      </c>
      <c r="D33" s="7">
        <v>164339.57</v>
      </c>
      <c r="E33" s="7">
        <v>270838.08</v>
      </c>
      <c r="F33" s="7">
        <v>106498.51000000001</v>
      </c>
      <c r="G33" s="7">
        <v>113401.19120370373</v>
      </c>
      <c r="H33" s="7">
        <f>Taulukko2[[#This Row],[Muutos vuoden 2022 tasossa, €]]/Taulukko2[[#This Row],[Asukasluku 31.12.2019]]</f>
        <v>42.047160253505275</v>
      </c>
    </row>
    <row r="34" spans="1:8" x14ac:dyDescent="0.3">
      <c r="A34">
        <v>82</v>
      </c>
      <c r="B34" t="s">
        <v>39</v>
      </c>
      <c r="C34" s="7">
        <v>9422</v>
      </c>
      <c r="D34" s="7">
        <v>394571.09</v>
      </c>
      <c r="E34" s="7">
        <v>714711.6</v>
      </c>
      <c r="F34" s="7">
        <v>320140.50999999995</v>
      </c>
      <c r="G34" s="7">
        <v>340890.35787037032</v>
      </c>
      <c r="H34" s="7">
        <f>Taulukko2[[#This Row],[Muutos vuoden 2022 tasossa, €]]/Taulukko2[[#This Row],[Asukasluku 31.12.2019]]</f>
        <v>36.180254496961403</v>
      </c>
    </row>
    <row r="35" spans="1:8" x14ac:dyDescent="0.3">
      <c r="A35">
        <v>86</v>
      </c>
      <c r="B35" t="s">
        <v>40</v>
      </c>
      <c r="C35" s="7">
        <v>8260</v>
      </c>
      <c r="D35" s="7">
        <v>120768.69</v>
      </c>
      <c r="E35" s="7">
        <v>601862.40000000002</v>
      </c>
      <c r="F35" s="7">
        <v>481093.71</v>
      </c>
      <c r="G35" s="7">
        <v>512275.70972222229</v>
      </c>
      <c r="H35" s="7">
        <f>Taulukko2[[#This Row],[Muutos vuoden 2022 tasossa, €]]/Taulukko2[[#This Row],[Asukasluku 31.12.2019]]</f>
        <v>62.018851055959118</v>
      </c>
    </row>
    <row r="36" spans="1:8" x14ac:dyDescent="0.3">
      <c r="A36">
        <v>90</v>
      </c>
      <c r="B36" t="s">
        <v>41</v>
      </c>
      <c r="C36" s="7">
        <v>3254</v>
      </c>
      <c r="D36" s="7">
        <v>156421.48000000001</v>
      </c>
      <c r="E36" s="7">
        <v>290064.24</v>
      </c>
      <c r="F36" s="7">
        <v>133642.75999999998</v>
      </c>
      <c r="G36" s="7">
        <v>142304.79074074072</v>
      </c>
      <c r="H36" s="7">
        <f>Taulukko2[[#This Row],[Muutos vuoden 2022 tasossa, €]]/Taulukko2[[#This Row],[Asukasluku 31.12.2019]]</f>
        <v>43.732265132372689</v>
      </c>
    </row>
    <row r="37" spans="1:8" x14ac:dyDescent="0.3">
      <c r="A37">
        <v>91</v>
      </c>
      <c r="B37" t="s">
        <v>42</v>
      </c>
      <c r="C37" s="7">
        <v>653835</v>
      </c>
      <c r="D37" s="7">
        <v>62992139.880000003</v>
      </c>
      <c r="E37" s="7">
        <v>99193610.879999995</v>
      </c>
      <c r="F37" s="7">
        <v>36201470.999999993</v>
      </c>
      <c r="G37" s="7">
        <v>38547862.638888881</v>
      </c>
      <c r="H37" s="7">
        <f>Taulukko2[[#This Row],[Muutos vuoden 2022 tasossa, €]]/Taulukko2[[#This Row],[Asukasluku 31.12.2019]]</f>
        <v>58.95656035374197</v>
      </c>
    </row>
    <row r="38" spans="1:8" x14ac:dyDescent="0.3">
      <c r="A38">
        <v>92</v>
      </c>
      <c r="B38" t="s">
        <v>43</v>
      </c>
      <c r="C38" s="7">
        <v>233775</v>
      </c>
      <c r="D38" s="7">
        <v>17443572.559999999</v>
      </c>
      <c r="E38" s="7">
        <v>33102432</v>
      </c>
      <c r="F38" s="7">
        <v>15658859.440000001</v>
      </c>
      <c r="G38" s="7">
        <v>16673785.514814816</v>
      </c>
      <c r="H38" s="7">
        <f>Taulukko2[[#This Row],[Muutos vuoden 2022 tasossa, €]]/Taulukko2[[#This Row],[Asukasluku 31.12.2019]]</f>
        <v>71.32407449391431</v>
      </c>
    </row>
    <row r="39" spans="1:8" x14ac:dyDescent="0.3">
      <c r="A39">
        <v>97</v>
      </c>
      <c r="B39" t="s">
        <v>44</v>
      </c>
      <c r="C39" s="7">
        <v>2136</v>
      </c>
      <c r="D39" s="7">
        <v>71683.17</v>
      </c>
      <c r="E39" s="7">
        <v>174707.28</v>
      </c>
      <c r="F39" s="7">
        <v>103024.11</v>
      </c>
      <c r="G39" s="7">
        <v>109701.59861111111</v>
      </c>
      <c r="H39" s="7">
        <f>Taulukko2[[#This Row],[Muutos vuoden 2022 tasossa, €]]/Taulukko2[[#This Row],[Asukasluku 31.12.2019]]</f>
        <v>51.358426316063252</v>
      </c>
    </row>
    <row r="40" spans="1:8" x14ac:dyDescent="0.3">
      <c r="A40">
        <v>98</v>
      </c>
      <c r="B40" t="s">
        <v>45</v>
      </c>
      <c r="C40" s="7">
        <v>23410</v>
      </c>
      <c r="D40" s="7">
        <v>1096252.96</v>
      </c>
      <c r="E40" s="7">
        <v>2234414.16</v>
      </c>
      <c r="F40" s="7">
        <v>1138161.2000000002</v>
      </c>
      <c r="G40" s="7">
        <v>1211930.9074074076</v>
      </c>
      <c r="H40" s="7">
        <f>Taulukko2[[#This Row],[Muutos vuoden 2022 tasossa, €]]/Taulukko2[[#This Row],[Asukasluku 31.12.2019]]</f>
        <v>51.769795275839712</v>
      </c>
    </row>
    <row r="41" spans="1:8" x14ac:dyDescent="0.3">
      <c r="A41">
        <v>102</v>
      </c>
      <c r="B41" t="s">
        <v>46</v>
      </c>
      <c r="C41" s="7">
        <v>10044</v>
      </c>
      <c r="D41" s="7">
        <v>298345.64</v>
      </c>
      <c r="E41" s="7">
        <v>982206</v>
      </c>
      <c r="F41" s="7">
        <v>683860.36</v>
      </c>
      <c r="G41" s="7">
        <v>728184.64259259263</v>
      </c>
      <c r="H41" s="7">
        <f>Taulukko2[[#This Row],[Muutos vuoden 2022 tasossa, €]]/Taulukko2[[#This Row],[Asukasluku 31.12.2019]]</f>
        <v>72.499466606192016</v>
      </c>
    </row>
    <row r="42" spans="1:8" x14ac:dyDescent="0.3">
      <c r="A42">
        <v>103</v>
      </c>
      <c r="B42" t="s">
        <v>47</v>
      </c>
      <c r="C42" s="7">
        <v>2184</v>
      </c>
      <c r="D42" s="7">
        <v>90754.36</v>
      </c>
      <c r="E42" s="7">
        <v>190589.76</v>
      </c>
      <c r="F42" s="7">
        <v>99835.400000000009</v>
      </c>
      <c r="G42" s="7">
        <v>106306.21296296298</v>
      </c>
      <c r="H42" s="7">
        <f>Taulukko2[[#This Row],[Muutos vuoden 2022 tasossa, €]]/Taulukko2[[#This Row],[Asukasluku 31.12.2019]]</f>
        <v>48.675005935422611</v>
      </c>
    </row>
    <row r="43" spans="1:8" x14ac:dyDescent="0.3">
      <c r="A43">
        <v>105</v>
      </c>
      <c r="B43" t="s">
        <v>48</v>
      </c>
      <c r="C43" s="7">
        <v>2271</v>
      </c>
      <c r="D43" s="7">
        <v>89755.23</v>
      </c>
      <c r="E43" s="7">
        <v>180558.72</v>
      </c>
      <c r="F43" s="7">
        <v>90803.49</v>
      </c>
      <c r="G43" s="7">
        <v>96688.901388888902</v>
      </c>
      <c r="H43" s="7">
        <f>Taulukko2[[#This Row],[Muutos vuoden 2022 tasossa, €]]/Taulukko2[[#This Row],[Asukasluku 31.12.2019]]</f>
        <v>42.57547397132933</v>
      </c>
    </row>
    <row r="44" spans="1:8" x14ac:dyDescent="0.3">
      <c r="A44">
        <v>106</v>
      </c>
      <c r="B44" t="s">
        <v>49</v>
      </c>
      <c r="C44" s="7">
        <v>46470</v>
      </c>
      <c r="D44" s="7">
        <v>2971415.07</v>
      </c>
      <c r="E44" s="7">
        <v>6402311.2800000003</v>
      </c>
      <c r="F44" s="7">
        <v>3430896.2100000004</v>
      </c>
      <c r="G44" s="7">
        <v>3653269.1125000007</v>
      </c>
      <c r="H44" s="7">
        <f>Taulukko2[[#This Row],[Muutos vuoden 2022 tasossa, €]]/Taulukko2[[#This Row],[Asukasluku 31.12.2019]]</f>
        <v>78.615646922745867</v>
      </c>
    </row>
    <row r="45" spans="1:8" x14ac:dyDescent="0.3">
      <c r="A45">
        <v>108</v>
      </c>
      <c r="B45" t="s">
        <v>50</v>
      </c>
      <c r="C45" s="7">
        <v>10404</v>
      </c>
      <c r="D45" s="7">
        <v>352863.12</v>
      </c>
      <c r="E45" s="7">
        <v>998924.4</v>
      </c>
      <c r="F45" s="7">
        <v>646061.28</v>
      </c>
      <c r="G45" s="7">
        <v>687935.62222222227</v>
      </c>
      <c r="H45" s="7">
        <f>Taulukko2[[#This Row],[Muutos vuoden 2022 tasossa, €]]/Taulukko2[[#This Row],[Asukasluku 31.12.2019]]</f>
        <v>66.122224358152849</v>
      </c>
    </row>
    <row r="46" spans="1:8" x14ac:dyDescent="0.3">
      <c r="A46">
        <v>109</v>
      </c>
      <c r="B46" t="s">
        <v>51</v>
      </c>
      <c r="C46" s="7">
        <v>67633</v>
      </c>
      <c r="D46" s="7">
        <v>5625547.6699999999</v>
      </c>
      <c r="E46" s="7">
        <v>9674938.0800000001</v>
      </c>
      <c r="F46" s="7">
        <v>4049390.41</v>
      </c>
      <c r="G46" s="7">
        <v>4311850.8995370371</v>
      </c>
      <c r="H46" s="7">
        <f>Taulukko2[[#This Row],[Muutos vuoden 2022 tasossa, €]]/Taulukko2[[#This Row],[Asukasluku 31.12.2019]]</f>
        <v>63.753654274348868</v>
      </c>
    </row>
    <row r="47" spans="1:8" x14ac:dyDescent="0.3">
      <c r="A47">
        <v>111</v>
      </c>
      <c r="B47" t="s">
        <v>52</v>
      </c>
      <c r="C47" s="7">
        <v>18667</v>
      </c>
      <c r="D47" s="7">
        <v>1581225.04</v>
      </c>
      <c r="E47" s="7">
        <v>2571289.92</v>
      </c>
      <c r="F47" s="7">
        <v>990064.87999999989</v>
      </c>
      <c r="G47" s="7">
        <v>1054235.7518518518</v>
      </c>
      <c r="H47" s="7">
        <f>Taulukko2[[#This Row],[Muutos vuoden 2022 tasossa, €]]/Taulukko2[[#This Row],[Asukasluku 31.12.2019]]</f>
        <v>56.475906779442425</v>
      </c>
    </row>
    <row r="48" spans="1:8" x14ac:dyDescent="0.3">
      <c r="A48">
        <v>139</v>
      </c>
      <c r="B48" t="s">
        <v>53</v>
      </c>
      <c r="C48" s="7">
        <v>9844</v>
      </c>
      <c r="D48" s="7">
        <v>429533.46</v>
      </c>
      <c r="E48" s="7">
        <v>994744.8</v>
      </c>
      <c r="F48" s="7">
        <v>565211.34000000008</v>
      </c>
      <c r="G48" s="7">
        <v>601845.40833333344</v>
      </c>
      <c r="H48" s="7">
        <f>Taulukko2[[#This Row],[Muutos vuoden 2022 tasossa, €]]/Taulukko2[[#This Row],[Asukasluku 31.12.2019]]</f>
        <v>61.138298286604375</v>
      </c>
    </row>
    <row r="49" spans="1:8" x14ac:dyDescent="0.3">
      <c r="A49">
        <v>140</v>
      </c>
      <c r="B49" t="s">
        <v>54</v>
      </c>
      <c r="C49" s="7">
        <v>21368</v>
      </c>
      <c r="D49" s="7">
        <v>1406507.52</v>
      </c>
      <c r="E49" s="7">
        <v>2732622.48</v>
      </c>
      <c r="F49" s="7">
        <v>1326114.96</v>
      </c>
      <c r="G49" s="7">
        <v>1412066.8555555556</v>
      </c>
      <c r="H49" s="7">
        <f>Taulukko2[[#This Row],[Muutos vuoden 2022 tasossa, €]]/Taulukko2[[#This Row],[Asukasluku 31.12.2019]]</f>
        <v>66.08324857523192</v>
      </c>
    </row>
    <row r="50" spans="1:8" x14ac:dyDescent="0.3">
      <c r="A50">
        <v>142</v>
      </c>
      <c r="B50" t="s">
        <v>55</v>
      </c>
      <c r="C50" s="7">
        <v>6711</v>
      </c>
      <c r="D50" s="7">
        <v>338508.24</v>
      </c>
      <c r="E50" s="7">
        <v>677931.12</v>
      </c>
      <c r="F50" s="7">
        <v>339422.88</v>
      </c>
      <c r="G50" s="7">
        <v>361422.51111111115</v>
      </c>
      <c r="H50" s="7">
        <f>Taulukko2[[#This Row],[Muutos vuoden 2022 tasossa, €]]/Taulukko2[[#This Row],[Asukasluku 31.12.2019]]</f>
        <v>53.855239325154393</v>
      </c>
    </row>
    <row r="51" spans="1:8" x14ac:dyDescent="0.3">
      <c r="A51">
        <v>143</v>
      </c>
      <c r="B51" t="s">
        <v>56</v>
      </c>
      <c r="C51" s="7">
        <v>6942</v>
      </c>
      <c r="D51" s="7">
        <v>196245.17</v>
      </c>
      <c r="E51" s="7">
        <v>659540.88</v>
      </c>
      <c r="F51" s="7">
        <v>463295.70999999996</v>
      </c>
      <c r="G51" s="7">
        <v>493324.13564814813</v>
      </c>
      <c r="H51" s="7">
        <f>Taulukko2[[#This Row],[Muutos vuoden 2022 tasossa, €]]/Taulukko2[[#This Row],[Asukasluku 31.12.2019]]</f>
        <v>71.063689952196498</v>
      </c>
    </row>
    <row r="52" spans="1:8" x14ac:dyDescent="0.3">
      <c r="A52">
        <v>145</v>
      </c>
      <c r="B52" t="s">
        <v>57</v>
      </c>
      <c r="C52" s="7">
        <v>12269</v>
      </c>
      <c r="D52" s="7">
        <v>386159.32</v>
      </c>
      <c r="E52" s="7">
        <v>843443.28</v>
      </c>
      <c r="F52" s="7">
        <v>457283.96</v>
      </c>
      <c r="G52" s="7">
        <v>486922.73518518521</v>
      </c>
      <c r="H52" s="7">
        <f>Taulukko2[[#This Row],[Muutos vuoden 2022 tasossa, €]]/Taulukko2[[#This Row],[Asukasluku 31.12.2019]]</f>
        <v>39.687238991375438</v>
      </c>
    </row>
    <row r="53" spans="1:8" x14ac:dyDescent="0.3">
      <c r="A53">
        <v>146</v>
      </c>
      <c r="B53" t="s">
        <v>58</v>
      </c>
      <c r="C53" s="7">
        <v>4857</v>
      </c>
      <c r="D53" s="7">
        <v>348939.94</v>
      </c>
      <c r="E53" s="7">
        <v>653689.43999999994</v>
      </c>
      <c r="F53" s="7">
        <v>304749.49999999994</v>
      </c>
      <c r="G53" s="7">
        <v>324501.78240740736</v>
      </c>
      <c r="H53" s="7">
        <f>Taulukko2[[#This Row],[Muutos vuoden 2022 tasossa, €]]/Taulukko2[[#This Row],[Asukasluku 31.12.2019]]</f>
        <v>66.811155529628863</v>
      </c>
    </row>
    <row r="54" spans="1:8" x14ac:dyDescent="0.3">
      <c r="A54">
        <v>148</v>
      </c>
      <c r="B54" t="s">
        <v>59</v>
      </c>
      <c r="C54" s="7">
        <v>6907</v>
      </c>
      <c r="D54" s="7">
        <v>312001.40999999997</v>
      </c>
      <c r="E54" s="7">
        <v>551707.19999999995</v>
      </c>
      <c r="F54" s="7">
        <v>239705.78999999998</v>
      </c>
      <c r="G54" s="7">
        <v>255242.27638888889</v>
      </c>
      <c r="H54" s="7">
        <f>Taulukko2[[#This Row],[Muutos vuoden 2022 tasossa, €]]/Taulukko2[[#This Row],[Asukasluku 31.12.2019]]</f>
        <v>36.954144547399579</v>
      </c>
    </row>
    <row r="55" spans="1:8" x14ac:dyDescent="0.3">
      <c r="A55">
        <v>149</v>
      </c>
      <c r="B55" t="s">
        <v>60</v>
      </c>
      <c r="C55" s="7">
        <v>5386</v>
      </c>
      <c r="D55" s="7">
        <v>251095.4</v>
      </c>
      <c r="E55" s="7">
        <v>303438.96000000002</v>
      </c>
      <c r="F55" s="7">
        <v>52343.560000000027</v>
      </c>
      <c r="G55" s="7">
        <v>55736.198148148178</v>
      </c>
      <c r="H55" s="7">
        <f>Taulukko2[[#This Row],[Muutos vuoden 2022 tasossa, €]]/Taulukko2[[#This Row],[Asukasluku 31.12.2019]]</f>
        <v>10.348347223941362</v>
      </c>
    </row>
    <row r="56" spans="1:8" x14ac:dyDescent="0.3">
      <c r="A56">
        <v>151</v>
      </c>
      <c r="B56" t="s">
        <v>61</v>
      </c>
      <c r="C56" s="7">
        <v>1951</v>
      </c>
      <c r="D56" s="7">
        <v>26280.43</v>
      </c>
      <c r="E56" s="7">
        <v>76068.72</v>
      </c>
      <c r="F56" s="7">
        <v>49788.29</v>
      </c>
      <c r="G56" s="7">
        <v>53015.308796296304</v>
      </c>
      <c r="H56" s="7">
        <f>Taulukko2[[#This Row],[Muutos vuoden 2022 tasossa, €]]/Taulukko2[[#This Row],[Asukasluku 31.12.2019]]</f>
        <v>27.173402765913021</v>
      </c>
    </row>
    <row r="57" spans="1:8" x14ac:dyDescent="0.3">
      <c r="A57">
        <v>152</v>
      </c>
      <c r="B57" t="s">
        <v>62</v>
      </c>
      <c r="C57" s="7">
        <v>4522</v>
      </c>
      <c r="D57" s="7">
        <v>157907.79</v>
      </c>
      <c r="E57" s="7">
        <v>341891.28</v>
      </c>
      <c r="F57" s="7">
        <v>183983.49000000002</v>
      </c>
      <c r="G57" s="7">
        <v>195908.34583333335</v>
      </c>
      <c r="H57" s="7">
        <f>Taulukko2[[#This Row],[Muutos vuoden 2022 tasossa, €]]/Taulukko2[[#This Row],[Asukasluku 31.12.2019]]</f>
        <v>43.3233847486363</v>
      </c>
    </row>
    <row r="58" spans="1:8" x14ac:dyDescent="0.3">
      <c r="A58">
        <v>153</v>
      </c>
      <c r="B58" t="s">
        <v>63</v>
      </c>
      <c r="C58" s="7">
        <v>26508</v>
      </c>
      <c r="D58" s="7">
        <v>2023273.8</v>
      </c>
      <c r="E58" s="7">
        <v>4638520.08</v>
      </c>
      <c r="F58" s="7">
        <v>2615246.2800000003</v>
      </c>
      <c r="G58" s="7">
        <v>2784752.9833333339</v>
      </c>
      <c r="H58" s="7">
        <f>Taulukko2[[#This Row],[Muutos vuoden 2022 tasossa, €]]/Taulukko2[[#This Row],[Asukasluku 31.12.2019]]</f>
        <v>105.05330403400234</v>
      </c>
    </row>
    <row r="59" spans="1:8" x14ac:dyDescent="0.3">
      <c r="A59">
        <v>165</v>
      </c>
      <c r="B59" t="s">
        <v>64</v>
      </c>
      <c r="C59" s="7">
        <v>16413</v>
      </c>
      <c r="D59" s="7">
        <v>825178.41</v>
      </c>
      <c r="E59" s="7">
        <v>1691902.08</v>
      </c>
      <c r="F59" s="7">
        <v>866723.67</v>
      </c>
      <c r="G59" s="7">
        <v>922900.20416666672</v>
      </c>
      <c r="H59" s="7">
        <f>Taulukko2[[#This Row],[Muutos vuoden 2022 tasossa, €]]/Taulukko2[[#This Row],[Asukasluku 31.12.2019]]</f>
        <v>56.229830266658546</v>
      </c>
    </row>
    <row r="60" spans="1:8" x14ac:dyDescent="0.3">
      <c r="A60">
        <v>167</v>
      </c>
      <c r="B60" t="s">
        <v>65</v>
      </c>
      <c r="C60" s="7">
        <v>76850</v>
      </c>
      <c r="D60" s="7">
        <v>9665026.8499999996</v>
      </c>
      <c r="E60" s="7">
        <v>16046320.32</v>
      </c>
      <c r="F60" s="7">
        <v>6381293.4700000007</v>
      </c>
      <c r="G60" s="7">
        <v>6794895.8245370379</v>
      </c>
      <c r="H60" s="7">
        <f>Taulukko2[[#This Row],[Muutos vuoden 2022 tasossa, €]]/Taulukko2[[#This Row],[Asukasluku 31.12.2019]]</f>
        <v>88.417642479336862</v>
      </c>
    </row>
    <row r="61" spans="1:8" x14ac:dyDescent="0.3">
      <c r="A61">
        <v>169</v>
      </c>
      <c r="B61" t="s">
        <v>66</v>
      </c>
      <c r="C61" s="7">
        <v>5133</v>
      </c>
      <c r="D61" s="7">
        <v>182740.11</v>
      </c>
      <c r="E61" s="7">
        <v>522450</v>
      </c>
      <c r="F61" s="7">
        <v>339709.89</v>
      </c>
      <c r="G61" s="7">
        <v>361728.12361111114</v>
      </c>
      <c r="H61" s="7">
        <f>Taulukko2[[#This Row],[Muutos vuoden 2022 tasossa, €]]/Taulukko2[[#This Row],[Asukasluku 31.12.2019]]</f>
        <v>70.471093631621102</v>
      </c>
    </row>
    <row r="62" spans="1:8" x14ac:dyDescent="0.3">
      <c r="A62">
        <v>171</v>
      </c>
      <c r="B62" t="s">
        <v>67</v>
      </c>
      <c r="C62" s="7">
        <v>4767</v>
      </c>
      <c r="D62" s="7">
        <v>151239.48000000001</v>
      </c>
      <c r="E62" s="7">
        <v>347742.71999999997</v>
      </c>
      <c r="F62" s="7">
        <v>196503.23999999996</v>
      </c>
      <c r="G62" s="7">
        <v>209239.56111111108</v>
      </c>
      <c r="H62" s="7">
        <f>Taulukko2[[#This Row],[Muutos vuoden 2022 tasossa, €]]/Taulukko2[[#This Row],[Asukasluku 31.12.2019]]</f>
        <v>43.893341957438864</v>
      </c>
    </row>
    <row r="63" spans="1:8" x14ac:dyDescent="0.3">
      <c r="A63">
        <v>172</v>
      </c>
      <c r="B63" t="s">
        <v>68</v>
      </c>
      <c r="C63" s="7">
        <v>4377</v>
      </c>
      <c r="D63" s="7">
        <v>367038.41</v>
      </c>
      <c r="E63" s="7">
        <v>540840.24</v>
      </c>
      <c r="F63" s="7">
        <v>173801.83000000002</v>
      </c>
      <c r="G63" s="7">
        <v>185066.76342592595</v>
      </c>
      <c r="H63" s="7">
        <f>Taulukko2[[#This Row],[Muutos vuoden 2022 tasossa, €]]/Taulukko2[[#This Row],[Asukasluku 31.12.2019]]</f>
        <v>42.281645745013925</v>
      </c>
    </row>
    <row r="64" spans="1:8" x14ac:dyDescent="0.3">
      <c r="A64">
        <v>176</v>
      </c>
      <c r="B64" t="s">
        <v>69</v>
      </c>
      <c r="C64" s="7">
        <v>4606</v>
      </c>
      <c r="D64" s="7">
        <v>323504.28000000003</v>
      </c>
      <c r="E64" s="7">
        <v>797467.68</v>
      </c>
      <c r="F64" s="7">
        <v>473963.4</v>
      </c>
      <c r="G64" s="7">
        <v>504683.25000000006</v>
      </c>
      <c r="H64" s="7">
        <f>Taulukko2[[#This Row],[Muutos vuoden 2022 tasossa, €]]/Taulukko2[[#This Row],[Asukasluku 31.12.2019]]</f>
        <v>109.57083152409902</v>
      </c>
    </row>
    <row r="65" spans="1:8" x14ac:dyDescent="0.3">
      <c r="A65">
        <v>177</v>
      </c>
      <c r="B65" t="s">
        <v>70</v>
      </c>
      <c r="C65" s="7">
        <v>1844</v>
      </c>
      <c r="D65" s="7">
        <v>62276.19</v>
      </c>
      <c r="E65" s="7">
        <v>122044.32</v>
      </c>
      <c r="F65" s="7">
        <v>59768.130000000005</v>
      </c>
      <c r="G65" s="7">
        <v>63641.99027777779</v>
      </c>
      <c r="H65" s="7">
        <f>Taulukko2[[#This Row],[Muutos vuoden 2022 tasossa, €]]/Taulukko2[[#This Row],[Asukasluku 31.12.2019]]</f>
        <v>34.513009912027002</v>
      </c>
    </row>
    <row r="66" spans="1:8" x14ac:dyDescent="0.3">
      <c r="A66">
        <v>178</v>
      </c>
      <c r="B66" t="s">
        <v>71</v>
      </c>
      <c r="C66" s="7">
        <v>6116</v>
      </c>
      <c r="D66" s="7">
        <v>131398.57</v>
      </c>
      <c r="E66" s="7">
        <v>380343.6</v>
      </c>
      <c r="F66" s="7">
        <v>248945.02999999997</v>
      </c>
      <c r="G66" s="7">
        <v>265080.35601851851</v>
      </c>
      <c r="H66" s="7">
        <f>Taulukko2[[#This Row],[Muutos vuoden 2022 tasossa, €]]/Taulukko2[[#This Row],[Asukasluku 31.12.2019]]</f>
        <v>43.342111840830363</v>
      </c>
    </row>
    <row r="67" spans="1:8" x14ac:dyDescent="0.3">
      <c r="A67">
        <v>179</v>
      </c>
      <c r="B67" t="s">
        <v>72</v>
      </c>
      <c r="C67" s="7">
        <v>142400</v>
      </c>
      <c r="D67" s="7">
        <v>16146354.369999999</v>
      </c>
      <c r="E67" s="7">
        <v>26629067.52</v>
      </c>
      <c r="F67" s="7">
        <v>10482713.15</v>
      </c>
      <c r="G67" s="7">
        <v>11162148.261574075</v>
      </c>
      <c r="H67" s="7">
        <f>Taulukko2[[#This Row],[Muutos vuoden 2022 tasossa, €]]/Taulukko2[[#This Row],[Asukasluku 31.12.2019]]</f>
        <v>78.385872623413448</v>
      </c>
    </row>
    <row r="68" spans="1:8" x14ac:dyDescent="0.3">
      <c r="A68">
        <v>181</v>
      </c>
      <c r="B68" t="s">
        <v>73</v>
      </c>
      <c r="C68" s="7">
        <v>1739</v>
      </c>
      <c r="D68" s="7">
        <v>34203.47</v>
      </c>
      <c r="E68" s="7">
        <v>126223.92</v>
      </c>
      <c r="F68" s="7">
        <v>92020.45</v>
      </c>
      <c r="G68" s="7">
        <v>97984.738425925927</v>
      </c>
      <c r="H68" s="7">
        <f>Taulukko2[[#This Row],[Muutos vuoden 2022 tasossa, €]]/Taulukko2[[#This Row],[Asukasluku 31.12.2019]]</f>
        <v>56.345450503695183</v>
      </c>
    </row>
    <row r="69" spans="1:8" x14ac:dyDescent="0.3">
      <c r="A69">
        <v>182</v>
      </c>
      <c r="B69" t="s">
        <v>74</v>
      </c>
      <c r="C69" s="7">
        <v>20182</v>
      </c>
      <c r="D69" s="7">
        <v>1681568.56</v>
      </c>
      <c r="E69" s="7">
        <v>3044420.64</v>
      </c>
      <c r="F69" s="7">
        <v>1362852.08</v>
      </c>
      <c r="G69" s="7">
        <v>1451185.0851851853</v>
      </c>
      <c r="H69" s="7">
        <f>Taulukko2[[#This Row],[Muutos vuoden 2022 tasossa, €]]/Taulukko2[[#This Row],[Asukasluku 31.12.2019]]</f>
        <v>71.904919491883135</v>
      </c>
    </row>
    <row r="70" spans="1:8" x14ac:dyDescent="0.3">
      <c r="A70">
        <v>186</v>
      </c>
      <c r="B70" t="s">
        <v>75</v>
      </c>
      <c r="C70" s="7">
        <v>43711</v>
      </c>
      <c r="D70" s="7">
        <v>2966557.27</v>
      </c>
      <c r="E70" s="7">
        <v>4737994.5599999996</v>
      </c>
      <c r="F70" s="7">
        <v>1771437.2899999996</v>
      </c>
      <c r="G70" s="7">
        <v>1886252.6699074071</v>
      </c>
      <c r="H70" s="7">
        <f>Taulukko2[[#This Row],[Muutos vuoden 2022 tasossa, €]]/Taulukko2[[#This Row],[Asukasluku 31.12.2019]]</f>
        <v>43.1528143924277</v>
      </c>
    </row>
    <row r="71" spans="1:8" x14ac:dyDescent="0.3">
      <c r="A71">
        <v>202</v>
      </c>
      <c r="B71" t="s">
        <v>76</v>
      </c>
      <c r="C71" s="7">
        <v>33937</v>
      </c>
      <c r="D71" s="7">
        <v>1199071.19</v>
      </c>
      <c r="E71" s="7">
        <v>2707544.88</v>
      </c>
      <c r="F71" s="7">
        <v>1508473.69</v>
      </c>
      <c r="G71" s="7">
        <v>1606245.1328703705</v>
      </c>
      <c r="H71" s="7">
        <f>Taulukko2[[#This Row],[Muutos vuoden 2022 tasossa, €]]/Taulukko2[[#This Row],[Asukasluku 31.12.2019]]</f>
        <v>47.330203991819268</v>
      </c>
    </row>
    <row r="72" spans="1:8" x14ac:dyDescent="0.3">
      <c r="A72">
        <v>204</v>
      </c>
      <c r="B72" t="s">
        <v>77</v>
      </c>
      <c r="C72" s="7">
        <v>2893</v>
      </c>
      <c r="D72" s="7">
        <v>197532.06</v>
      </c>
      <c r="E72" s="7">
        <v>339383.52</v>
      </c>
      <c r="F72" s="7">
        <v>141851.46000000002</v>
      </c>
      <c r="G72" s="7">
        <v>151045.53611111114</v>
      </c>
      <c r="H72" s="7">
        <f>Taulukko2[[#This Row],[Muutos vuoden 2022 tasossa, €]]/Taulukko2[[#This Row],[Asukasluku 31.12.2019]]</f>
        <v>52.210693436263789</v>
      </c>
    </row>
    <row r="73" spans="1:8" x14ac:dyDescent="0.3">
      <c r="A73">
        <v>205</v>
      </c>
      <c r="B73" t="s">
        <v>78</v>
      </c>
      <c r="C73" s="7">
        <v>36709</v>
      </c>
      <c r="D73" s="7">
        <v>2878507.07</v>
      </c>
      <c r="E73" s="7">
        <v>5285522.16</v>
      </c>
      <c r="F73" s="7">
        <v>2407015.0900000003</v>
      </c>
      <c r="G73" s="7">
        <v>2563025.3273148155</v>
      </c>
      <c r="H73" s="7">
        <f>Taulukko2[[#This Row],[Muutos vuoden 2022 tasossa, €]]/Taulukko2[[#This Row],[Asukasluku 31.12.2019]]</f>
        <v>69.820080288616296</v>
      </c>
    </row>
    <row r="74" spans="1:8" x14ac:dyDescent="0.3">
      <c r="A74">
        <v>208</v>
      </c>
      <c r="B74" t="s">
        <v>79</v>
      </c>
      <c r="C74" s="7">
        <v>12373</v>
      </c>
      <c r="D74" s="7">
        <v>325887.35999999999</v>
      </c>
      <c r="E74" s="7">
        <v>923691.6</v>
      </c>
      <c r="F74" s="7">
        <v>597804.24</v>
      </c>
      <c r="G74" s="7">
        <v>636550.81111111119</v>
      </c>
      <c r="H74" s="7">
        <f>Taulukko2[[#This Row],[Muutos vuoden 2022 tasossa, €]]/Taulukko2[[#This Row],[Asukasluku 31.12.2019]]</f>
        <v>51.446764011243125</v>
      </c>
    </row>
    <row r="75" spans="1:8" x14ac:dyDescent="0.3">
      <c r="A75">
        <v>211</v>
      </c>
      <c r="B75" t="s">
        <v>80</v>
      </c>
      <c r="C75" s="7">
        <v>31868</v>
      </c>
      <c r="D75" s="7">
        <v>1439753.1</v>
      </c>
      <c r="E75" s="7">
        <v>2765223.36</v>
      </c>
      <c r="F75" s="7">
        <v>1325470.2599999998</v>
      </c>
      <c r="G75" s="7">
        <v>1411380.3694444443</v>
      </c>
      <c r="H75" s="7">
        <f>Taulukko2[[#This Row],[Muutos vuoden 2022 tasossa, €]]/Taulukko2[[#This Row],[Asukasluku 31.12.2019]]</f>
        <v>44.288325889432798</v>
      </c>
    </row>
    <row r="76" spans="1:8" x14ac:dyDescent="0.3">
      <c r="A76">
        <v>213</v>
      </c>
      <c r="B76" t="s">
        <v>81</v>
      </c>
      <c r="C76" s="7">
        <v>5356</v>
      </c>
      <c r="D76" s="7">
        <v>283952.52</v>
      </c>
      <c r="E76" s="7">
        <v>557558.64</v>
      </c>
      <c r="F76" s="7">
        <v>273606.12</v>
      </c>
      <c r="G76" s="7">
        <v>291339.85000000003</v>
      </c>
      <c r="H76" s="7">
        <f>Taulukko2[[#This Row],[Muutos vuoden 2022 tasossa, €]]/Taulukko2[[#This Row],[Asukasluku 31.12.2019]]</f>
        <v>54.395042942494406</v>
      </c>
    </row>
    <row r="77" spans="1:8" x14ac:dyDescent="0.3">
      <c r="A77">
        <v>214</v>
      </c>
      <c r="B77" t="s">
        <v>82</v>
      </c>
      <c r="C77" s="7">
        <v>12906</v>
      </c>
      <c r="D77" s="7">
        <v>392293.36</v>
      </c>
      <c r="E77" s="7">
        <v>1790540.64</v>
      </c>
      <c r="F77" s="7">
        <v>1398247.2799999998</v>
      </c>
      <c r="G77" s="7">
        <v>1488874.4185185183</v>
      </c>
      <c r="H77" s="7">
        <f>Taulukko2[[#This Row],[Muutos vuoden 2022 tasossa, €]]/Taulukko2[[#This Row],[Asukasluku 31.12.2019]]</f>
        <v>115.36296439783963</v>
      </c>
    </row>
    <row r="78" spans="1:8" x14ac:dyDescent="0.3">
      <c r="A78">
        <v>216</v>
      </c>
      <c r="B78" t="s">
        <v>83</v>
      </c>
      <c r="C78" s="7">
        <v>1339</v>
      </c>
      <c r="D78" s="7">
        <v>68709.62</v>
      </c>
      <c r="E78" s="7">
        <v>73560.960000000006</v>
      </c>
      <c r="F78" s="7">
        <v>4851.3400000000111</v>
      </c>
      <c r="G78" s="7">
        <v>5165.778703703716</v>
      </c>
      <c r="H78" s="7">
        <f>Taulukko2[[#This Row],[Muutos vuoden 2022 tasossa, €]]/Taulukko2[[#This Row],[Asukasluku 31.12.2019]]</f>
        <v>3.8579377921611022</v>
      </c>
    </row>
    <row r="79" spans="1:8" x14ac:dyDescent="0.3">
      <c r="A79">
        <v>217</v>
      </c>
      <c r="B79" t="s">
        <v>84</v>
      </c>
      <c r="C79" s="7">
        <v>5464</v>
      </c>
      <c r="D79" s="7">
        <v>159943.24</v>
      </c>
      <c r="E79" s="7">
        <v>392046.48</v>
      </c>
      <c r="F79" s="7">
        <v>232103.24</v>
      </c>
      <c r="G79" s="7">
        <v>247146.96851851852</v>
      </c>
      <c r="H79" s="7">
        <f>Taulukko2[[#This Row],[Muutos vuoden 2022 tasossa, €]]/Taulukko2[[#This Row],[Asukasluku 31.12.2019]]</f>
        <v>45.231875643945557</v>
      </c>
    </row>
    <row r="80" spans="1:8" x14ac:dyDescent="0.3">
      <c r="A80">
        <v>218</v>
      </c>
      <c r="B80" t="s">
        <v>85</v>
      </c>
      <c r="C80" s="7">
        <v>1245</v>
      </c>
      <c r="D80" s="7">
        <v>27489.11</v>
      </c>
      <c r="E80" s="7">
        <v>22569.84</v>
      </c>
      <c r="F80" s="7">
        <v>-4919.2700000000004</v>
      </c>
      <c r="G80" s="7">
        <v>-5238.1115740740752</v>
      </c>
      <c r="H80" s="7">
        <f>Taulukko2[[#This Row],[Muutos vuoden 2022 tasossa, €]]/Taulukko2[[#This Row],[Asukasluku 31.12.2019]]</f>
        <v>-4.2073185333928311</v>
      </c>
    </row>
    <row r="81" spans="1:8" x14ac:dyDescent="0.3">
      <c r="A81">
        <v>224</v>
      </c>
      <c r="B81" t="s">
        <v>86</v>
      </c>
      <c r="C81" s="7">
        <v>8714</v>
      </c>
      <c r="D81" s="7">
        <v>369406.21</v>
      </c>
      <c r="E81" s="7">
        <v>1003939.92</v>
      </c>
      <c r="F81" s="7">
        <v>634533.71</v>
      </c>
      <c r="G81" s="7">
        <v>675660.89490740746</v>
      </c>
      <c r="H81" s="7">
        <f>Taulukko2[[#This Row],[Muutos vuoden 2022 tasossa, €]]/Taulukko2[[#This Row],[Asukasluku 31.12.2019]]</f>
        <v>77.537399002456681</v>
      </c>
    </row>
    <row r="82" spans="1:8" x14ac:dyDescent="0.3">
      <c r="A82">
        <v>226</v>
      </c>
      <c r="B82" t="s">
        <v>87</v>
      </c>
      <c r="C82" s="7">
        <v>3949</v>
      </c>
      <c r="D82" s="7">
        <v>145167.78</v>
      </c>
      <c r="E82" s="7">
        <v>388702.8</v>
      </c>
      <c r="F82" s="7">
        <v>243535.02</v>
      </c>
      <c r="G82" s="7">
        <v>259319.69722222222</v>
      </c>
      <c r="H82" s="7">
        <f>Taulukko2[[#This Row],[Muutos vuoden 2022 tasossa, €]]/Taulukko2[[#This Row],[Asukasluku 31.12.2019]]</f>
        <v>65.667180861540189</v>
      </c>
    </row>
    <row r="83" spans="1:8" x14ac:dyDescent="0.3">
      <c r="A83">
        <v>230</v>
      </c>
      <c r="B83" t="s">
        <v>88</v>
      </c>
      <c r="C83" s="7">
        <v>2342</v>
      </c>
      <c r="D83" s="7">
        <v>44634</v>
      </c>
      <c r="E83" s="7">
        <v>213995.51999999999</v>
      </c>
      <c r="F83" s="7">
        <v>169361.52</v>
      </c>
      <c r="G83" s="7">
        <v>180338.65555555557</v>
      </c>
      <c r="H83" s="7">
        <f>Taulukko2[[#This Row],[Muutos vuoden 2022 tasossa, €]]/Taulukko2[[#This Row],[Asukasluku 31.12.2019]]</f>
        <v>77.001987854635175</v>
      </c>
    </row>
    <row r="84" spans="1:8" x14ac:dyDescent="0.3">
      <c r="A84">
        <v>231</v>
      </c>
      <c r="B84" t="s">
        <v>89</v>
      </c>
      <c r="C84" s="7">
        <v>1246</v>
      </c>
      <c r="D84" s="7">
        <v>20926.349999999999</v>
      </c>
      <c r="E84" s="7">
        <v>30929.040000000001</v>
      </c>
      <c r="F84" s="7">
        <v>10002.690000000002</v>
      </c>
      <c r="G84" s="7">
        <v>10651.012500000003</v>
      </c>
      <c r="H84" s="7">
        <f>Taulukko2[[#This Row],[Muutos vuoden 2022 tasossa, €]]/Taulukko2[[#This Row],[Asukasluku 31.12.2019]]</f>
        <v>8.5481641252006444</v>
      </c>
    </row>
    <row r="85" spans="1:8" x14ac:dyDescent="0.3">
      <c r="A85">
        <v>232</v>
      </c>
      <c r="B85" t="s">
        <v>90</v>
      </c>
      <c r="C85" s="7">
        <v>13184</v>
      </c>
      <c r="D85" s="7">
        <v>403208.25</v>
      </c>
      <c r="E85" s="7">
        <v>1212084</v>
      </c>
      <c r="F85" s="7">
        <v>808875.75</v>
      </c>
      <c r="G85" s="7">
        <v>861302.8819444445</v>
      </c>
      <c r="H85" s="7">
        <f>Taulukko2[[#This Row],[Muutos vuoden 2022 tasossa, €]]/Taulukko2[[#This Row],[Asukasluku 31.12.2019]]</f>
        <v>65.329405487290998</v>
      </c>
    </row>
    <row r="86" spans="1:8" x14ac:dyDescent="0.3">
      <c r="A86">
        <v>233</v>
      </c>
      <c r="B86" t="s">
        <v>91</v>
      </c>
      <c r="C86" s="7">
        <v>15726</v>
      </c>
      <c r="D86" s="7">
        <v>491715.03</v>
      </c>
      <c r="E86" s="7">
        <v>998088.48</v>
      </c>
      <c r="F86" s="7">
        <v>506373.44999999995</v>
      </c>
      <c r="G86" s="7">
        <v>539193.95138888888</v>
      </c>
      <c r="H86" s="7">
        <f>Taulukko2[[#This Row],[Muutos vuoden 2022 tasossa, €]]/Taulukko2[[#This Row],[Asukasluku 31.12.2019]]</f>
        <v>34.28678312278322</v>
      </c>
    </row>
    <row r="87" spans="1:8" x14ac:dyDescent="0.3">
      <c r="A87">
        <v>235</v>
      </c>
      <c r="B87" t="s">
        <v>92</v>
      </c>
      <c r="C87" s="7">
        <v>9797</v>
      </c>
      <c r="D87" s="7">
        <v>367014.03</v>
      </c>
      <c r="E87" s="7">
        <v>632791.43999999994</v>
      </c>
      <c r="F87" s="7">
        <v>265777.40999999992</v>
      </c>
      <c r="G87" s="7">
        <v>283003.72361111105</v>
      </c>
      <c r="H87" s="7">
        <f>Taulukko2[[#This Row],[Muutos vuoden 2022 tasossa, €]]/Taulukko2[[#This Row],[Asukasluku 31.12.2019]]</f>
        <v>28.886773870686032</v>
      </c>
    </row>
    <row r="88" spans="1:8" x14ac:dyDescent="0.3">
      <c r="A88">
        <v>236</v>
      </c>
      <c r="B88" t="s">
        <v>93</v>
      </c>
      <c r="C88" s="7">
        <v>4261</v>
      </c>
      <c r="D88" s="7">
        <v>111897.55</v>
      </c>
      <c r="E88" s="7">
        <v>270002.15999999997</v>
      </c>
      <c r="F88" s="7">
        <v>158104.60999999999</v>
      </c>
      <c r="G88" s="7">
        <v>168352.13101851853</v>
      </c>
      <c r="H88" s="7">
        <f>Taulukko2[[#This Row],[Muutos vuoden 2022 tasossa, €]]/Taulukko2[[#This Row],[Asukasluku 31.12.2019]]</f>
        <v>39.510004932766613</v>
      </c>
    </row>
    <row r="89" spans="1:8" x14ac:dyDescent="0.3">
      <c r="A89">
        <v>239</v>
      </c>
      <c r="B89" t="s">
        <v>94</v>
      </c>
      <c r="C89" s="7">
        <v>2202</v>
      </c>
      <c r="D89" s="7">
        <v>130890.48</v>
      </c>
      <c r="E89" s="7">
        <v>183066.48</v>
      </c>
      <c r="F89" s="7">
        <v>52176.000000000015</v>
      </c>
      <c r="G89" s="7">
        <v>55557.777777777796</v>
      </c>
      <c r="H89" s="7">
        <f>Taulukko2[[#This Row],[Muutos vuoden 2022 tasossa, €]]/Taulukko2[[#This Row],[Asukasluku 31.12.2019]]</f>
        <v>25.230598445857311</v>
      </c>
    </row>
    <row r="90" spans="1:8" x14ac:dyDescent="0.3">
      <c r="A90">
        <v>240</v>
      </c>
      <c r="B90" t="s">
        <v>95</v>
      </c>
      <c r="C90" s="7">
        <v>20707</v>
      </c>
      <c r="D90" s="7">
        <v>1819834.53</v>
      </c>
      <c r="E90" s="7">
        <v>3508356.24</v>
      </c>
      <c r="F90" s="7">
        <v>1688521.7100000002</v>
      </c>
      <c r="G90" s="7">
        <v>1797962.9319444448</v>
      </c>
      <c r="H90" s="7">
        <f>Taulukko2[[#This Row],[Muutos vuoden 2022 tasossa, €]]/Taulukko2[[#This Row],[Asukasluku 31.12.2019]]</f>
        <v>86.828750275000957</v>
      </c>
    </row>
    <row r="91" spans="1:8" x14ac:dyDescent="0.3">
      <c r="A91">
        <v>241</v>
      </c>
      <c r="B91" t="s">
        <v>96</v>
      </c>
      <c r="C91" s="7">
        <v>8079</v>
      </c>
      <c r="D91" s="7">
        <v>275910.25</v>
      </c>
      <c r="E91" s="7">
        <v>621924.48</v>
      </c>
      <c r="F91" s="7">
        <v>346014.23</v>
      </c>
      <c r="G91" s="7">
        <v>368441.07824074075</v>
      </c>
      <c r="H91" s="7">
        <f>Taulukko2[[#This Row],[Muutos vuoden 2022 tasossa, €]]/Taulukko2[[#This Row],[Asukasluku 31.12.2019]]</f>
        <v>45.604787503495572</v>
      </c>
    </row>
    <row r="92" spans="1:8" x14ac:dyDescent="0.3">
      <c r="A92">
        <v>244</v>
      </c>
      <c r="B92" t="s">
        <v>97</v>
      </c>
      <c r="C92" s="7">
        <v>18355</v>
      </c>
      <c r="D92" s="7">
        <v>491375.64</v>
      </c>
      <c r="E92" s="7">
        <v>1400166</v>
      </c>
      <c r="F92" s="7">
        <v>908790.36</v>
      </c>
      <c r="G92" s="7">
        <v>967693.43888888892</v>
      </c>
      <c r="H92" s="7">
        <f>Taulukko2[[#This Row],[Muutos vuoden 2022 tasossa, €]]/Taulukko2[[#This Row],[Asukasluku 31.12.2019]]</f>
        <v>52.720971881715549</v>
      </c>
    </row>
    <row r="93" spans="1:8" x14ac:dyDescent="0.3">
      <c r="A93">
        <v>245</v>
      </c>
      <c r="B93" t="s">
        <v>98</v>
      </c>
      <c r="C93" s="7">
        <v>36756</v>
      </c>
      <c r="D93" s="7">
        <v>2443534.59</v>
      </c>
      <c r="E93" s="7">
        <v>4753041.12</v>
      </c>
      <c r="F93" s="7">
        <v>2309506.5300000003</v>
      </c>
      <c r="G93" s="7">
        <v>2459196.7680555559</v>
      </c>
      <c r="H93" s="7">
        <f>Taulukko2[[#This Row],[Muutos vuoden 2022 tasossa, €]]/Taulukko2[[#This Row],[Asukasluku 31.12.2019]]</f>
        <v>66.905995430829137</v>
      </c>
    </row>
    <row r="94" spans="1:8" x14ac:dyDescent="0.3">
      <c r="A94">
        <v>249</v>
      </c>
      <c r="B94" t="s">
        <v>99</v>
      </c>
      <c r="C94" s="7">
        <v>9605</v>
      </c>
      <c r="D94" s="7">
        <v>330120.55</v>
      </c>
      <c r="E94" s="7">
        <v>1288152.72</v>
      </c>
      <c r="F94" s="7">
        <v>958032.16999999993</v>
      </c>
      <c r="G94" s="7">
        <v>1020126.8476851851</v>
      </c>
      <c r="H94" s="7">
        <f>Taulukko2[[#This Row],[Muutos vuoden 2022 tasossa, €]]/Taulukko2[[#This Row],[Asukasluku 31.12.2019]]</f>
        <v>106.20789668768195</v>
      </c>
    </row>
    <row r="95" spans="1:8" x14ac:dyDescent="0.3">
      <c r="A95">
        <v>250</v>
      </c>
      <c r="B95" t="s">
        <v>100</v>
      </c>
      <c r="C95" s="7">
        <v>1865</v>
      </c>
      <c r="D95" s="7">
        <v>45580.9</v>
      </c>
      <c r="E95" s="7">
        <v>130403.52</v>
      </c>
      <c r="F95" s="7">
        <v>84822.62</v>
      </c>
      <c r="G95" s="7">
        <v>90320.382407407407</v>
      </c>
      <c r="H95" s="7">
        <f>Taulukko2[[#This Row],[Muutos vuoden 2022 tasossa, €]]/Taulukko2[[#This Row],[Asukasluku 31.12.2019]]</f>
        <v>48.429159467778767</v>
      </c>
    </row>
    <row r="96" spans="1:8" x14ac:dyDescent="0.3">
      <c r="A96">
        <v>256</v>
      </c>
      <c r="B96" t="s">
        <v>101</v>
      </c>
      <c r="C96" s="7">
        <v>1620</v>
      </c>
      <c r="D96" s="7">
        <v>70957.86</v>
      </c>
      <c r="E96" s="7">
        <v>119536.56</v>
      </c>
      <c r="F96" s="7">
        <v>48578.7</v>
      </c>
      <c r="G96" s="7">
        <v>51727.319444444445</v>
      </c>
      <c r="H96" s="7">
        <f>Taulukko2[[#This Row],[Muutos vuoden 2022 tasossa, €]]/Taulukko2[[#This Row],[Asukasluku 31.12.2019]]</f>
        <v>31.930444101508918</v>
      </c>
    </row>
    <row r="97" spans="1:8" x14ac:dyDescent="0.3">
      <c r="A97">
        <v>257</v>
      </c>
      <c r="B97" t="s">
        <v>102</v>
      </c>
      <c r="C97" s="7">
        <v>39586</v>
      </c>
      <c r="D97" s="7">
        <v>2164413</v>
      </c>
      <c r="E97" s="7">
        <v>3711484.8</v>
      </c>
      <c r="F97" s="7">
        <v>1547071.7999999998</v>
      </c>
      <c r="G97" s="7">
        <v>1647344.972222222</v>
      </c>
      <c r="H97" s="7">
        <f>Taulukko2[[#This Row],[Muutos vuoden 2022 tasossa, €]]/Taulukko2[[#This Row],[Asukasluku 31.12.2019]]</f>
        <v>41.614332648467183</v>
      </c>
    </row>
    <row r="98" spans="1:8" x14ac:dyDescent="0.3">
      <c r="A98">
        <v>260</v>
      </c>
      <c r="B98" t="s">
        <v>103</v>
      </c>
      <c r="C98" s="7">
        <v>10136</v>
      </c>
      <c r="D98" s="7">
        <v>643171.02</v>
      </c>
      <c r="E98" s="7">
        <v>1654285.68</v>
      </c>
      <c r="F98" s="7">
        <v>1011114.6599999999</v>
      </c>
      <c r="G98" s="7">
        <v>1076649.8694444443</v>
      </c>
      <c r="H98" s="7">
        <f>Taulukko2[[#This Row],[Muutos vuoden 2022 tasossa, €]]/Taulukko2[[#This Row],[Asukasluku 31.12.2019]]</f>
        <v>106.22038964526878</v>
      </c>
    </row>
    <row r="99" spans="1:8" x14ac:dyDescent="0.3">
      <c r="A99">
        <v>261</v>
      </c>
      <c r="B99" t="s">
        <v>104</v>
      </c>
      <c r="C99" s="7">
        <v>6453</v>
      </c>
      <c r="D99" s="7">
        <v>193932.51</v>
      </c>
      <c r="E99" s="7">
        <v>376999.92</v>
      </c>
      <c r="F99" s="7">
        <v>183067.40999999997</v>
      </c>
      <c r="G99" s="7">
        <v>194932.89027777777</v>
      </c>
      <c r="H99" s="7">
        <f>Taulukko2[[#This Row],[Muutos vuoden 2022 tasossa, €]]/Taulukko2[[#This Row],[Asukasluku 31.12.2019]]</f>
        <v>30.20810325085662</v>
      </c>
    </row>
    <row r="100" spans="1:8" x14ac:dyDescent="0.3">
      <c r="A100">
        <v>263</v>
      </c>
      <c r="B100" t="s">
        <v>105</v>
      </c>
      <c r="C100" s="7">
        <v>7998</v>
      </c>
      <c r="D100" s="7">
        <v>448606.25</v>
      </c>
      <c r="E100" s="7">
        <v>845115.12</v>
      </c>
      <c r="F100" s="7">
        <v>396508.87</v>
      </c>
      <c r="G100" s="7">
        <v>422208.51898148149</v>
      </c>
      <c r="H100" s="7">
        <f>Taulukko2[[#This Row],[Muutos vuoden 2022 tasossa, €]]/Taulukko2[[#This Row],[Asukasluku 31.12.2019]]</f>
        <v>52.789262188232243</v>
      </c>
    </row>
    <row r="101" spans="1:8" x14ac:dyDescent="0.3">
      <c r="A101">
        <v>265</v>
      </c>
      <c r="B101" t="s">
        <v>106</v>
      </c>
      <c r="C101" s="7">
        <v>1096</v>
      </c>
      <c r="D101" s="7">
        <v>65979.47</v>
      </c>
      <c r="E101" s="7">
        <v>57678.48</v>
      </c>
      <c r="F101" s="7">
        <v>-8300.989999999998</v>
      </c>
      <c r="G101" s="7">
        <v>-8839.0171296296285</v>
      </c>
      <c r="H101" s="7">
        <f>Taulukko2[[#This Row],[Muutos vuoden 2022 tasossa, €]]/Taulukko2[[#This Row],[Asukasluku 31.12.2019]]</f>
        <v>-8.0647966511219238</v>
      </c>
    </row>
    <row r="102" spans="1:8" x14ac:dyDescent="0.3">
      <c r="A102">
        <v>271</v>
      </c>
      <c r="B102" t="s">
        <v>107</v>
      </c>
      <c r="C102" s="7">
        <v>7103</v>
      </c>
      <c r="D102" s="7">
        <v>396740.79</v>
      </c>
      <c r="E102" s="7">
        <v>964651.68</v>
      </c>
      <c r="F102" s="7">
        <v>567910.89000000013</v>
      </c>
      <c r="G102" s="7">
        <v>604719.92916666681</v>
      </c>
      <c r="H102" s="7">
        <f>Taulukko2[[#This Row],[Muutos vuoden 2022 tasossa, €]]/Taulukko2[[#This Row],[Asukasluku 31.12.2019]]</f>
        <v>85.135848115819627</v>
      </c>
    </row>
    <row r="103" spans="1:8" x14ac:dyDescent="0.3">
      <c r="A103">
        <v>272</v>
      </c>
      <c r="B103" t="s">
        <v>108</v>
      </c>
      <c r="C103" s="7">
        <v>47681</v>
      </c>
      <c r="D103" s="7">
        <v>2389139.66</v>
      </c>
      <c r="E103" s="7">
        <v>5174344.8</v>
      </c>
      <c r="F103" s="7">
        <v>2785205.1399999997</v>
      </c>
      <c r="G103" s="7">
        <v>2965727.6953703701</v>
      </c>
      <c r="H103" s="7">
        <f>Taulukko2[[#This Row],[Muutos vuoden 2022 tasossa, €]]/Taulukko2[[#This Row],[Asukasluku 31.12.2019]]</f>
        <v>62.199360235111889</v>
      </c>
    </row>
    <row r="104" spans="1:8" x14ac:dyDescent="0.3">
      <c r="A104">
        <v>273</v>
      </c>
      <c r="B104" t="s">
        <v>109</v>
      </c>
      <c r="C104" s="7">
        <v>3846</v>
      </c>
      <c r="D104" s="7">
        <v>162649.91</v>
      </c>
      <c r="E104" s="7">
        <v>253283.76</v>
      </c>
      <c r="F104" s="7">
        <v>90633.85</v>
      </c>
      <c r="G104" s="7">
        <v>96508.266203703723</v>
      </c>
      <c r="H104" s="7">
        <f>Taulukko2[[#This Row],[Muutos vuoden 2022 tasossa, €]]/Taulukko2[[#This Row],[Asukasluku 31.12.2019]]</f>
        <v>25.093152939080532</v>
      </c>
    </row>
    <row r="105" spans="1:8" x14ac:dyDescent="0.3">
      <c r="A105">
        <v>275</v>
      </c>
      <c r="B105" t="s">
        <v>110</v>
      </c>
      <c r="C105" s="7">
        <v>2627</v>
      </c>
      <c r="D105" s="7">
        <v>157925.6</v>
      </c>
      <c r="E105" s="7">
        <v>235729.44</v>
      </c>
      <c r="F105" s="7">
        <v>77803.839999999997</v>
      </c>
      <c r="G105" s="7">
        <v>82846.681481481486</v>
      </c>
      <c r="H105" s="7">
        <f>Taulukko2[[#This Row],[Muutos vuoden 2022 tasossa, €]]/Taulukko2[[#This Row],[Asukasluku 31.12.2019]]</f>
        <v>31.536612669007038</v>
      </c>
    </row>
    <row r="106" spans="1:8" x14ac:dyDescent="0.3">
      <c r="A106">
        <v>276</v>
      </c>
      <c r="B106" t="s">
        <v>111</v>
      </c>
      <c r="C106" s="7">
        <v>14821</v>
      </c>
      <c r="D106" s="7">
        <v>844570.99</v>
      </c>
      <c r="E106" s="7">
        <v>1758775.68</v>
      </c>
      <c r="F106" s="7">
        <v>914204.69</v>
      </c>
      <c r="G106" s="7">
        <v>973458.69768518524</v>
      </c>
      <c r="H106" s="7">
        <f>Taulukko2[[#This Row],[Muutos vuoden 2022 tasossa, €]]/Taulukko2[[#This Row],[Asukasluku 31.12.2019]]</f>
        <v>65.681040259441687</v>
      </c>
    </row>
    <row r="107" spans="1:8" x14ac:dyDescent="0.3">
      <c r="A107">
        <v>280</v>
      </c>
      <c r="B107" t="s">
        <v>112</v>
      </c>
      <c r="C107" s="7">
        <v>2077</v>
      </c>
      <c r="D107" s="7">
        <v>32019.96</v>
      </c>
      <c r="E107" s="7">
        <v>74396.88</v>
      </c>
      <c r="F107" s="7">
        <v>42376.920000000006</v>
      </c>
      <c r="G107" s="7">
        <v>45123.572222222232</v>
      </c>
      <c r="H107" s="7">
        <f>Taulukko2[[#This Row],[Muutos vuoden 2022 tasossa, €]]/Taulukko2[[#This Row],[Asukasluku 31.12.2019]]</f>
        <v>21.725359760338097</v>
      </c>
    </row>
    <row r="108" spans="1:8" x14ac:dyDescent="0.3">
      <c r="A108">
        <v>284</v>
      </c>
      <c r="B108" t="s">
        <v>113</v>
      </c>
      <c r="C108" s="7">
        <v>2308</v>
      </c>
      <c r="D108" s="7">
        <v>90192.43</v>
      </c>
      <c r="E108" s="7">
        <v>101146.32</v>
      </c>
      <c r="F108" s="7">
        <v>10953.890000000014</v>
      </c>
      <c r="G108" s="7">
        <v>11663.864351851867</v>
      </c>
      <c r="H108" s="7">
        <f>Taulukko2[[#This Row],[Muutos vuoden 2022 tasossa, €]]/Taulukko2[[#This Row],[Asukasluku 31.12.2019]]</f>
        <v>5.053667396816234</v>
      </c>
    </row>
    <row r="109" spans="1:8" x14ac:dyDescent="0.3">
      <c r="A109">
        <v>285</v>
      </c>
      <c r="B109" t="s">
        <v>114</v>
      </c>
      <c r="C109" s="7">
        <v>52126</v>
      </c>
      <c r="D109" s="7">
        <v>6252675.5199999996</v>
      </c>
      <c r="E109" s="7">
        <v>10650456.720000001</v>
      </c>
      <c r="F109" s="7">
        <v>4397781.2000000011</v>
      </c>
      <c r="G109" s="7">
        <v>4682822.5740740756</v>
      </c>
      <c r="H109" s="7">
        <f>Taulukko2[[#This Row],[Muutos vuoden 2022 tasossa, €]]/Taulukko2[[#This Row],[Asukasluku 31.12.2019]]</f>
        <v>89.836599280092003</v>
      </c>
    </row>
    <row r="110" spans="1:8" x14ac:dyDescent="0.3">
      <c r="A110">
        <v>286</v>
      </c>
      <c r="B110" t="s">
        <v>115</v>
      </c>
      <c r="C110" s="7">
        <v>82113</v>
      </c>
      <c r="D110" s="7">
        <v>7091032.5099999998</v>
      </c>
      <c r="E110" s="7">
        <v>12574744.560000001</v>
      </c>
      <c r="F110" s="7">
        <v>5483712.0500000007</v>
      </c>
      <c r="G110" s="7">
        <v>5839137.8310185196</v>
      </c>
      <c r="H110" s="7">
        <f>Taulukko2[[#This Row],[Muutos vuoden 2022 tasossa, €]]/Taulukko2[[#This Row],[Asukasluku 31.12.2019]]</f>
        <v>71.111003507587341</v>
      </c>
    </row>
    <row r="111" spans="1:8" x14ac:dyDescent="0.3">
      <c r="A111">
        <v>287</v>
      </c>
      <c r="B111" t="s">
        <v>116</v>
      </c>
      <c r="C111" s="7">
        <v>6486</v>
      </c>
      <c r="D111" s="7">
        <v>120976.08</v>
      </c>
      <c r="E111" s="7">
        <v>267494.40000000002</v>
      </c>
      <c r="F111" s="7">
        <v>146518.32</v>
      </c>
      <c r="G111" s="7">
        <v>156014.87777777779</v>
      </c>
      <c r="H111" s="7">
        <f>Taulukko2[[#This Row],[Muutos vuoden 2022 tasossa, €]]/Taulukko2[[#This Row],[Asukasluku 31.12.2019]]</f>
        <v>24.054097714736013</v>
      </c>
    </row>
    <row r="112" spans="1:8" x14ac:dyDescent="0.3">
      <c r="A112">
        <v>288</v>
      </c>
      <c r="B112" t="s">
        <v>117</v>
      </c>
      <c r="C112" s="7">
        <v>6428</v>
      </c>
      <c r="D112" s="7">
        <v>117295.15</v>
      </c>
      <c r="E112" s="7">
        <v>276689.52</v>
      </c>
      <c r="F112" s="7">
        <v>159394.37000000002</v>
      </c>
      <c r="G112" s="7">
        <v>169725.48657407411</v>
      </c>
      <c r="H112" s="7">
        <f>Taulukko2[[#This Row],[Muutos vuoden 2022 tasossa, €]]/Taulukko2[[#This Row],[Asukasluku 31.12.2019]]</f>
        <v>26.404089386134739</v>
      </c>
    </row>
    <row r="113" spans="1:8" x14ac:dyDescent="0.3">
      <c r="A113">
        <v>290</v>
      </c>
      <c r="B113" t="s">
        <v>118</v>
      </c>
      <c r="C113" s="7">
        <v>8190</v>
      </c>
      <c r="D113" s="7">
        <v>566843.11</v>
      </c>
      <c r="E113" s="7">
        <v>1024002</v>
      </c>
      <c r="F113" s="7">
        <v>457158.89</v>
      </c>
      <c r="G113" s="7">
        <v>486789.55879629636</v>
      </c>
      <c r="H113" s="7">
        <f>Taulukko2[[#This Row],[Muutos vuoden 2022 tasossa, €]]/Taulukko2[[#This Row],[Asukasluku 31.12.2019]]</f>
        <v>59.437064566092353</v>
      </c>
    </row>
    <row r="114" spans="1:8" x14ac:dyDescent="0.3">
      <c r="A114">
        <v>291</v>
      </c>
      <c r="B114" t="s">
        <v>119</v>
      </c>
      <c r="C114" s="7">
        <v>2206</v>
      </c>
      <c r="D114" s="7">
        <v>128100.61</v>
      </c>
      <c r="E114" s="7">
        <v>203964.48</v>
      </c>
      <c r="F114" s="7">
        <v>75863.87000000001</v>
      </c>
      <c r="G114" s="7">
        <v>80780.972685185203</v>
      </c>
      <c r="H114" s="7">
        <f>Taulukko2[[#This Row],[Muutos vuoden 2022 tasossa, €]]/Taulukko2[[#This Row],[Asukasluku 31.12.2019]]</f>
        <v>36.618754617037716</v>
      </c>
    </row>
    <row r="115" spans="1:8" x14ac:dyDescent="0.3">
      <c r="A115">
        <v>297</v>
      </c>
      <c r="B115" t="s">
        <v>120</v>
      </c>
      <c r="C115" s="7">
        <v>119282</v>
      </c>
      <c r="D115" s="7">
        <v>10813044.18</v>
      </c>
      <c r="E115" s="7">
        <v>15579041.039999999</v>
      </c>
      <c r="F115" s="7">
        <v>4765996.8599999994</v>
      </c>
      <c r="G115" s="7">
        <v>5074904.0638888888</v>
      </c>
      <c r="H115" s="7">
        <f>Taulukko2[[#This Row],[Muutos vuoden 2022 tasossa, €]]/Taulukko2[[#This Row],[Asukasluku 31.12.2019]]</f>
        <v>42.545430692718838</v>
      </c>
    </row>
    <row r="116" spans="1:8" x14ac:dyDescent="0.3">
      <c r="A116">
        <v>300</v>
      </c>
      <c r="B116" t="s">
        <v>121</v>
      </c>
      <c r="C116" s="7">
        <v>3551</v>
      </c>
      <c r="D116" s="7">
        <v>77372.77</v>
      </c>
      <c r="E116" s="7">
        <v>122880.24</v>
      </c>
      <c r="F116" s="7">
        <v>45507.47</v>
      </c>
      <c r="G116" s="7">
        <v>48457.028240740743</v>
      </c>
      <c r="H116" s="7">
        <f>Taulukko2[[#This Row],[Muutos vuoden 2022 tasossa, €]]/Taulukko2[[#This Row],[Asukasluku 31.12.2019]]</f>
        <v>13.646023159881933</v>
      </c>
    </row>
    <row r="117" spans="1:8" x14ac:dyDescent="0.3">
      <c r="A117">
        <v>301</v>
      </c>
      <c r="B117" t="s">
        <v>122</v>
      </c>
      <c r="C117" s="7">
        <v>20678</v>
      </c>
      <c r="D117" s="7">
        <v>735410.35</v>
      </c>
      <c r="E117" s="7">
        <v>1828157.04</v>
      </c>
      <c r="F117" s="7">
        <v>1092746.69</v>
      </c>
      <c r="G117" s="7">
        <v>1163572.8643518519</v>
      </c>
      <c r="H117" s="7">
        <f>Taulukko2[[#This Row],[Muutos vuoden 2022 tasossa, €]]/Taulukko2[[#This Row],[Asukasluku 31.12.2019]]</f>
        <v>56.271054471024854</v>
      </c>
    </row>
    <row r="118" spans="1:8" x14ac:dyDescent="0.3">
      <c r="A118">
        <v>304</v>
      </c>
      <c r="B118" t="s">
        <v>123</v>
      </c>
      <c r="C118" s="7">
        <v>949</v>
      </c>
      <c r="D118" s="7">
        <v>42192.52</v>
      </c>
      <c r="E118" s="7">
        <v>24241.68</v>
      </c>
      <c r="F118" s="7">
        <v>-17950.839999999997</v>
      </c>
      <c r="G118" s="7">
        <v>-19114.320370370369</v>
      </c>
      <c r="H118" s="7">
        <f>Taulukko2[[#This Row],[Muutos vuoden 2022 tasossa, €]]/Taulukko2[[#This Row],[Asukasluku 31.12.2019]]</f>
        <v>-20.141538851812822</v>
      </c>
    </row>
    <row r="119" spans="1:8" x14ac:dyDescent="0.3">
      <c r="A119">
        <v>305</v>
      </c>
      <c r="B119" t="s">
        <v>124</v>
      </c>
      <c r="C119" s="7">
        <v>15134</v>
      </c>
      <c r="D119" s="7">
        <v>410054.75</v>
      </c>
      <c r="E119" s="7">
        <v>1547287.92</v>
      </c>
      <c r="F119" s="7">
        <v>1137233.17</v>
      </c>
      <c r="G119" s="7">
        <v>1210942.7273148149</v>
      </c>
      <c r="H119" s="7">
        <f>Taulukko2[[#This Row],[Muutos vuoden 2022 tasossa, €]]/Taulukko2[[#This Row],[Asukasluku 31.12.2019]]</f>
        <v>80.014717015647875</v>
      </c>
    </row>
    <row r="120" spans="1:8" x14ac:dyDescent="0.3">
      <c r="A120">
        <v>309</v>
      </c>
      <c r="B120" t="s">
        <v>125</v>
      </c>
      <c r="C120" s="7">
        <v>6688</v>
      </c>
      <c r="D120" s="7">
        <v>505140.76</v>
      </c>
      <c r="E120" s="7">
        <v>1309050.72</v>
      </c>
      <c r="F120" s="7">
        <v>803909.96</v>
      </c>
      <c r="G120" s="7">
        <v>856015.23518518521</v>
      </c>
      <c r="H120" s="7">
        <f>Taulukko2[[#This Row],[Muutos vuoden 2022 tasossa, €]]/Taulukko2[[#This Row],[Asukasluku 31.12.2019]]</f>
        <v>127.99270861022507</v>
      </c>
    </row>
    <row r="121" spans="1:8" x14ac:dyDescent="0.3">
      <c r="A121">
        <v>312</v>
      </c>
      <c r="B121" t="s">
        <v>126</v>
      </c>
      <c r="C121" s="7">
        <v>1313</v>
      </c>
      <c r="D121" s="7">
        <v>42060.79</v>
      </c>
      <c r="E121" s="7">
        <v>85263.84</v>
      </c>
      <c r="F121" s="7">
        <v>43203.049999999996</v>
      </c>
      <c r="G121" s="7">
        <v>46003.247685185182</v>
      </c>
      <c r="H121" s="7">
        <f>Taulukko2[[#This Row],[Muutos vuoden 2022 tasossa, €]]/Taulukko2[[#This Row],[Asukasluku 31.12.2019]]</f>
        <v>35.036746142562976</v>
      </c>
    </row>
    <row r="122" spans="1:8" x14ac:dyDescent="0.3">
      <c r="A122">
        <v>316</v>
      </c>
      <c r="B122" t="s">
        <v>127</v>
      </c>
      <c r="C122" s="7">
        <v>4368</v>
      </c>
      <c r="D122" s="7">
        <v>188827.01</v>
      </c>
      <c r="E122" s="7">
        <v>461427.84</v>
      </c>
      <c r="F122" s="7">
        <v>272600.83</v>
      </c>
      <c r="G122" s="7">
        <v>290269.40231481486</v>
      </c>
      <c r="H122" s="7">
        <f>Taulukko2[[#This Row],[Muutos vuoden 2022 tasossa, €]]/Taulukko2[[#This Row],[Asukasluku 31.12.2019]]</f>
        <v>66.453617746065675</v>
      </c>
    </row>
    <row r="123" spans="1:8" x14ac:dyDescent="0.3">
      <c r="A123">
        <v>317</v>
      </c>
      <c r="B123" t="s">
        <v>128</v>
      </c>
      <c r="C123" s="7">
        <v>2576</v>
      </c>
      <c r="D123" s="7">
        <v>95982.14</v>
      </c>
      <c r="E123" s="7">
        <v>156317.04</v>
      </c>
      <c r="F123" s="7">
        <v>60334.900000000009</v>
      </c>
      <c r="G123" s="7">
        <v>64245.495370370387</v>
      </c>
      <c r="H123" s="7">
        <f>Taulukko2[[#This Row],[Muutos vuoden 2022 tasossa, €]]/Taulukko2[[#This Row],[Asukasluku 31.12.2019]]</f>
        <v>24.940021494709001</v>
      </c>
    </row>
    <row r="124" spans="1:8" x14ac:dyDescent="0.3">
      <c r="A124">
        <v>320</v>
      </c>
      <c r="B124" t="s">
        <v>129</v>
      </c>
      <c r="C124" s="7">
        <v>7274</v>
      </c>
      <c r="D124" s="7">
        <v>506505.43</v>
      </c>
      <c r="E124" s="7">
        <v>815022</v>
      </c>
      <c r="F124" s="7">
        <v>308516.57</v>
      </c>
      <c r="G124" s="7">
        <v>328513.01435185189</v>
      </c>
      <c r="H124" s="7">
        <f>Taulukko2[[#This Row],[Muutos vuoden 2022 tasossa, €]]/Taulukko2[[#This Row],[Asukasluku 31.12.2019]]</f>
        <v>45.16263601207752</v>
      </c>
    </row>
    <row r="125" spans="1:8" x14ac:dyDescent="0.3">
      <c r="A125">
        <v>322</v>
      </c>
      <c r="B125" t="s">
        <v>130</v>
      </c>
      <c r="C125" s="7">
        <v>6640</v>
      </c>
      <c r="D125" s="7">
        <v>223761.36</v>
      </c>
      <c r="E125" s="7">
        <v>416288.16</v>
      </c>
      <c r="F125" s="7">
        <v>192526.8</v>
      </c>
      <c r="G125" s="7">
        <v>205005.38888888888</v>
      </c>
      <c r="H125" s="7">
        <f>Taulukko2[[#This Row],[Muutos vuoden 2022 tasossa, €]]/Taulukko2[[#This Row],[Asukasluku 31.12.2019]]</f>
        <v>30.874305555555555</v>
      </c>
    </row>
    <row r="126" spans="1:8" x14ac:dyDescent="0.3">
      <c r="A126">
        <v>398</v>
      </c>
      <c r="B126" t="s">
        <v>131</v>
      </c>
      <c r="C126" s="7">
        <v>119823</v>
      </c>
      <c r="D126" s="7">
        <v>15287993.67</v>
      </c>
      <c r="E126" s="7">
        <v>23822884.079999998</v>
      </c>
      <c r="F126" s="7">
        <v>8534890.4099999983</v>
      </c>
      <c r="G126" s="7">
        <v>9088077.7513888869</v>
      </c>
      <c r="H126" s="7">
        <f>Taulukko2[[#This Row],[Muutos vuoden 2022 tasossa, €]]/Taulukko2[[#This Row],[Asukasluku 31.12.2019]]</f>
        <v>75.845853896070764</v>
      </c>
    </row>
    <row r="127" spans="1:8" x14ac:dyDescent="0.3">
      <c r="A127">
        <v>399</v>
      </c>
      <c r="B127" t="s">
        <v>132</v>
      </c>
      <c r="C127" s="7">
        <v>8017</v>
      </c>
      <c r="D127" s="7">
        <v>225965.83</v>
      </c>
      <c r="E127" s="7">
        <v>488177.28</v>
      </c>
      <c r="F127" s="7">
        <v>262211.45000000007</v>
      </c>
      <c r="G127" s="7">
        <v>279206.63657407416</v>
      </c>
      <c r="H127" s="7">
        <f>Taulukko2[[#This Row],[Muutos vuoden 2022 tasossa, €]]/Taulukko2[[#This Row],[Asukasluku 31.12.2019]]</f>
        <v>34.826822573789968</v>
      </c>
    </row>
    <row r="128" spans="1:8" x14ac:dyDescent="0.3">
      <c r="A128">
        <v>400</v>
      </c>
      <c r="B128" t="s">
        <v>133</v>
      </c>
      <c r="C128" s="7">
        <v>8588</v>
      </c>
      <c r="D128" s="7">
        <v>181341.77</v>
      </c>
      <c r="E128" s="7">
        <v>335203.92</v>
      </c>
      <c r="F128" s="7">
        <v>153862.15</v>
      </c>
      <c r="G128" s="7">
        <v>163834.69675925927</v>
      </c>
      <c r="H128" s="7">
        <f>Taulukko2[[#This Row],[Muutos vuoden 2022 tasossa, €]]/Taulukko2[[#This Row],[Asukasluku 31.12.2019]]</f>
        <v>19.077165435405131</v>
      </c>
    </row>
    <row r="129" spans="1:8" x14ac:dyDescent="0.3">
      <c r="A129">
        <v>402</v>
      </c>
      <c r="B129" t="s">
        <v>134</v>
      </c>
      <c r="C129" s="7">
        <v>9485</v>
      </c>
      <c r="D129" s="7">
        <v>606043.94999999995</v>
      </c>
      <c r="E129" s="7">
        <v>1017314.64</v>
      </c>
      <c r="F129" s="7">
        <v>411270.69000000006</v>
      </c>
      <c r="G129" s="7">
        <v>437927.12361111119</v>
      </c>
      <c r="H129" s="7">
        <f>Taulukko2[[#This Row],[Muutos vuoden 2022 tasossa, €]]/Taulukko2[[#This Row],[Asukasluku 31.12.2019]]</f>
        <v>46.170492737070234</v>
      </c>
    </row>
    <row r="130" spans="1:8" x14ac:dyDescent="0.3">
      <c r="A130">
        <v>403</v>
      </c>
      <c r="B130" t="s">
        <v>135</v>
      </c>
      <c r="C130" s="7">
        <v>2996</v>
      </c>
      <c r="D130" s="7">
        <v>60321.77</v>
      </c>
      <c r="E130" s="7">
        <v>112849.2</v>
      </c>
      <c r="F130" s="7">
        <v>52527.43</v>
      </c>
      <c r="G130" s="7">
        <v>55931.985648148155</v>
      </c>
      <c r="H130" s="7">
        <f>Taulukko2[[#This Row],[Muutos vuoden 2022 tasossa, €]]/Taulukko2[[#This Row],[Asukasluku 31.12.2019]]</f>
        <v>18.668887065470013</v>
      </c>
    </row>
    <row r="131" spans="1:8" x14ac:dyDescent="0.3">
      <c r="A131">
        <v>405</v>
      </c>
      <c r="B131" t="s">
        <v>136</v>
      </c>
      <c r="C131" s="7">
        <v>72634</v>
      </c>
      <c r="D131" s="7">
        <v>4851159.96</v>
      </c>
      <c r="E131" s="7">
        <v>10831851.359999999</v>
      </c>
      <c r="F131" s="7">
        <v>5980691.3999999994</v>
      </c>
      <c r="G131" s="7">
        <v>6368328.805555555</v>
      </c>
      <c r="H131" s="7">
        <f>Taulukko2[[#This Row],[Muutos vuoden 2022 tasossa, €]]/Taulukko2[[#This Row],[Asukasluku 31.12.2019]]</f>
        <v>87.676966786292297</v>
      </c>
    </row>
    <row r="132" spans="1:8" x14ac:dyDescent="0.3">
      <c r="A132">
        <v>407</v>
      </c>
      <c r="B132" t="s">
        <v>137</v>
      </c>
      <c r="C132" s="7">
        <v>2606</v>
      </c>
      <c r="D132" s="7">
        <v>240293.84</v>
      </c>
      <c r="E132" s="7">
        <v>224026.56</v>
      </c>
      <c r="F132" s="7">
        <v>-16267.279999999999</v>
      </c>
      <c r="G132" s="7">
        <v>-17321.640740740742</v>
      </c>
      <c r="H132" s="7">
        <f>Taulukko2[[#This Row],[Muutos vuoden 2022 tasossa, €]]/Taulukko2[[#This Row],[Asukasluku 31.12.2019]]</f>
        <v>-6.646830675648788</v>
      </c>
    </row>
    <row r="133" spans="1:8" x14ac:dyDescent="0.3">
      <c r="A133">
        <v>408</v>
      </c>
      <c r="B133" t="s">
        <v>138</v>
      </c>
      <c r="C133" s="7">
        <v>14278</v>
      </c>
      <c r="D133" s="7">
        <v>400613.64</v>
      </c>
      <c r="E133" s="7">
        <v>1023166.08</v>
      </c>
      <c r="F133" s="7">
        <v>622552.43999999994</v>
      </c>
      <c r="G133" s="7">
        <v>662903.06111111108</v>
      </c>
      <c r="H133" s="7">
        <f>Taulukko2[[#This Row],[Muutos vuoden 2022 tasossa, €]]/Taulukko2[[#This Row],[Asukasluku 31.12.2019]]</f>
        <v>46.42828555197584</v>
      </c>
    </row>
    <row r="134" spans="1:8" x14ac:dyDescent="0.3">
      <c r="A134">
        <v>410</v>
      </c>
      <c r="B134" t="s">
        <v>139</v>
      </c>
      <c r="C134" s="7">
        <v>18903</v>
      </c>
      <c r="D134" s="7">
        <v>835580.1</v>
      </c>
      <c r="E134" s="7">
        <v>1792212.48</v>
      </c>
      <c r="F134" s="7">
        <v>956632.38</v>
      </c>
      <c r="G134" s="7">
        <v>1018636.3305555556</v>
      </c>
      <c r="H134" s="7">
        <f>Taulukko2[[#This Row],[Muutos vuoden 2022 tasossa, €]]/Taulukko2[[#This Row],[Asukasluku 31.12.2019]]</f>
        <v>53.887548566659028</v>
      </c>
    </row>
    <row r="135" spans="1:8" x14ac:dyDescent="0.3">
      <c r="A135">
        <v>416</v>
      </c>
      <c r="B135" t="s">
        <v>140</v>
      </c>
      <c r="C135" s="7">
        <v>2971</v>
      </c>
      <c r="D135" s="7">
        <v>117552.39</v>
      </c>
      <c r="E135" s="7">
        <v>232385.76</v>
      </c>
      <c r="F135" s="7">
        <v>114833.37000000001</v>
      </c>
      <c r="G135" s="7">
        <v>122276.27361111113</v>
      </c>
      <c r="H135" s="7">
        <f>Taulukko2[[#This Row],[Muutos vuoden 2022 tasossa, €]]/Taulukko2[[#This Row],[Asukasluku 31.12.2019]]</f>
        <v>41.156605052544975</v>
      </c>
    </row>
    <row r="136" spans="1:8" x14ac:dyDescent="0.3">
      <c r="A136">
        <v>418</v>
      </c>
      <c r="B136" t="s">
        <v>141</v>
      </c>
      <c r="C136" s="7">
        <v>23523</v>
      </c>
      <c r="D136" s="7">
        <v>846406.01</v>
      </c>
      <c r="E136" s="7">
        <v>2280389.7599999998</v>
      </c>
      <c r="F136" s="7">
        <v>1433983.7499999998</v>
      </c>
      <c r="G136" s="7">
        <v>1526927.1412037036</v>
      </c>
      <c r="H136" s="7">
        <f>Taulukko2[[#This Row],[Muutos vuoden 2022 tasossa, €]]/Taulukko2[[#This Row],[Asukasluku 31.12.2019]]</f>
        <v>64.912092046240005</v>
      </c>
    </row>
    <row r="137" spans="1:8" x14ac:dyDescent="0.3">
      <c r="A137">
        <v>420</v>
      </c>
      <c r="B137" t="s">
        <v>142</v>
      </c>
      <c r="C137" s="7">
        <v>9454</v>
      </c>
      <c r="D137" s="7">
        <v>658540.65</v>
      </c>
      <c r="E137" s="7">
        <v>1008119.52</v>
      </c>
      <c r="F137" s="7">
        <v>349578.87</v>
      </c>
      <c r="G137" s="7">
        <v>372236.75972222222</v>
      </c>
      <c r="H137" s="7">
        <f>Taulukko2[[#This Row],[Muutos vuoden 2022 tasossa, €]]/Taulukko2[[#This Row],[Asukasluku 31.12.2019]]</f>
        <v>39.373467286040004</v>
      </c>
    </row>
    <row r="138" spans="1:8" x14ac:dyDescent="0.3">
      <c r="A138">
        <v>421</v>
      </c>
      <c r="B138" t="s">
        <v>143</v>
      </c>
      <c r="C138" s="7">
        <v>719</v>
      </c>
      <c r="D138" s="7">
        <v>17245.07</v>
      </c>
      <c r="E138" s="7">
        <v>32600.880000000001</v>
      </c>
      <c r="F138" s="7">
        <v>15355.810000000001</v>
      </c>
      <c r="G138" s="7">
        <v>16351.093981481485</v>
      </c>
      <c r="H138" s="7">
        <f>Taulukko2[[#This Row],[Muutos vuoden 2022 tasossa, €]]/Taulukko2[[#This Row],[Asukasluku 31.12.2019]]</f>
        <v>22.741438082728074</v>
      </c>
    </row>
    <row r="139" spans="1:8" x14ac:dyDescent="0.3">
      <c r="A139">
        <v>422</v>
      </c>
      <c r="B139" t="s">
        <v>144</v>
      </c>
      <c r="C139" s="7">
        <v>10884</v>
      </c>
      <c r="D139" s="7">
        <v>1149918.69</v>
      </c>
      <c r="E139" s="7">
        <v>2353114.7999999998</v>
      </c>
      <c r="F139" s="7">
        <v>1203196.1099999999</v>
      </c>
      <c r="G139" s="7">
        <v>1281181.0430555556</v>
      </c>
      <c r="H139" s="7">
        <f>Taulukko2[[#This Row],[Muutos vuoden 2022 tasossa, €]]/Taulukko2[[#This Row],[Asukasluku 31.12.2019]]</f>
        <v>117.71233398158357</v>
      </c>
    </row>
    <row r="140" spans="1:8" x14ac:dyDescent="0.3">
      <c r="A140">
        <v>423</v>
      </c>
      <c r="B140" t="s">
        <v>145</v>
      </c>
      <c r="C140" s="7">
        <v>19994</v>
      </c>
      <c r="D140" s="7">
        <v>340212.08</v>
      </c>
      <c r="E140" s="7">
        <v>1016478.72</v>
      </c>
      <c r="F140" s="7">
        <v>676266.6399999999</v>
      </c>
      <c r="G140" s="7">
        <v>720098.73703703692</v>
      </c>
      <c r="H140" s="7">
        <f>Taulukko2[[#This Row],[Muutos vuoden 2022 tasossa, €]]/Taulukko2[[#This Row],[Asukasluku 31.12.2019]]</f>
        <v>36.015741574324146</v>
      </c>
    </row>
    <row r="141" spans="1:8" x14ac:dyDescent="0.3">
      <c r="A141">
        <v>425</v>
      </c>
      <c r="B141" t="s">
        <v>146</v>
      </c>
      <c r="C141" s="7">
        <v>10191</v>
      </c>
      <c r="D141" s="7">
        <v>235417.61</v>
      </c>
      <c r="E141" s="7">
        <v>567589.68000000005</v>
      </c>
      <c r="F141" s="7">
        <v>332172.07000000007</v>
      </c>
      <c r="G141" s="7">
        <v>353701.7412037038</v>
      </c>
      <c r="H141" s="7">
        <f>Taulukko2[[#This Row],[Muutos vuoden 2022 tasossa, €]]/Taulukko2[[#This Row],[Asukasluku 31.12.2019]]</f>
        <v>34.707265352144425</v>
      </c>
    </row>
    <row r="142" spans="1:8" x14ac:dyDescent="0.3">
      <c r="A142">
        <v>426</v>
      </c>
      <c r="B142" t="s">
        <v>147</v>
      </c>
      <c r="C142" s="7">
        <v>12084</v>
      </c>
      <c r="D142" s="7">
        <v>953036.3</v>
      </c>
      <c r="E142" s="7">
        <v>1651777.92</v>
      </c>
      <c r="F142" s="7">
        <v>698741.61999999988</v>
      </c>
      <c r="G142" s="7">
        <v>744030.42870370357</v>
      </c>
      <c r="H142" s="7">
        <f>Taulukko2[[#This Row],[Muutos vuoden 2022 tasossa, €]]/Taulukko2[[#This Row],[Asukasluku 31.12.2019]]</f>
        <v>61.571534980445513</v>
      </c>
    </row>
    <row r="143" spans="1:8" x14ac:dyDescent="0.3">
      <c r="A143">
        <v>430</v>
      </c>
      <c r="B143" t="s">
        <v>148</v>
      </c>
      <c r="C143" s="7">
        <v>15875</v>
      </c>
      <c r="D143" s="7">
        <v>824623.47</v>
      </c>
      <c r="E143" s="7">
        <v>1837352.16</v>
      </c>
      <c r="F143" s="7">
        <v>1012728.69</v>
      </c>
      <c r="G143" s="7">
        <v>1078368.5125</v>
      </c>
      <c r="H143" s="7">
        <f>Taulukko2[[#This Row],[Muutos vuoden 2022 tasossa, €]]/Taulukko2[[#This Row],[Asukasluku 31.12.2019]]</f>
        <v>67.928725196850394</v>
      </c>
    </row>
    <row r="144" spans="1:8" x14ac:dyDescent="0.3">
      <c r="A144">
        <v>433</v>
      </c>
      <c r="B144" t="s">
        <v>149</v>
      </c>
      <c r="C144" s="7">
        <v>7828</v>
      </c>
      <c r="D144" s="7">
        <v>30641.27</v>
      </c>
      <c r="E144" s="7">
        <v>398733.84</v>
      </c>
      <c r="F144" s="7">
        <v>368092.57</v>
      </c>
      <c r="G144" s="7">
        <v>391950.4217592593</v>
      </c>
      <c r="H144" s="7">
        <f>Taulukko2[[#This Row],[Muutos vuoden 2022 tasossa, €]]/Taulukko2[[#This Row],[Asukasluku 31.12.2019]]</f>
        <v>50.070314481254385</v>
      </c>
    </row>
    <row r="145" spans="1:8" x14ac:dyDescent="0.3">
      <c r="A145">
        <v>434</v>
      </c>
      <c r="B145" t="s">
        <v>150</v>
      </c>
      <c r="C145" s="7">
        <v>14772</v>
      </c>
      <c r="D145" s="7">
        <v>1184267.3400000001</v>
      </c>
      <c r="E145" s="7">
        <v>1659301.2</v>
      </c>
      <c r="F145" s="7">
        <v>475033.85999999987</v>
      </c>
      <c r="G145" s="7">
        <v>505823.09166666656</v>
      </c>
      <c r="H145" s="7">
        <f>Taulukko2[[#This Row],[Muutos vuoden 2022 tasossa, €]]/Taulukko2[[#This Row],[Asukasluku 31.12.2019]]</f>
        <v>34.242018119866408</v>
      </c>
    </row>
    <row r="146" spans="1:8" x14ac:dyDescent="0.3">
      <c r="A146">
        <v>435</v>
      </c>
      <c r="B146" t="s">
        <v>151</v>
      </c>
      <c r="C146" s="7">
        <v>690</v>
      </c>
      <c r="D146" s="7">
        <v>39632.94</v>
      </c>
      <c r="E146" s="7">
        <v>10866.96</v>
      </c>
      <c r="F146" s="7">
        <v>-28765.980000000003</v>
      </c>
      <c r="G146" s="7">
        <v>-30630.441666666673</v>
      </c>
      <c r="H146" s="7">
        <f>Taulukko2[[#This Row],[Muutos vuoden 2022 tasossa, €]]/Taulukko2[[#This Row],[Asukasluku 31.12.2019]]</f>
        <v>-44.391944444444455</v>
      </c>
    </row>
    <row r="147" spans="1:8" x14ac:dyDescent="0.3">
      <c r="A147">
        <v>436</v>
      </c>
      <c r="B147" t="s">
        <v>152</v>
      </c>
      <c r="C147" s="7">
        <v>2020</v>
      </c>
      <c r="D147" s="7">
        <v>84400.56</v>
      </c>
      <c r="E147" s="7">
        <v>105325.92</v>
      </c>
      <c r="F147" s="7">
        <v>20925.36</v>
      </c>
      <c r="G147" s="7">
        <v>22281.633333333335</v>
      </c>
      <c r="H147" s="7">
        <f>Taulukko2[[#This Row],[Muutos vuoden 2022 tasossa, €]]/Taulukko2[[#This Row],[Asukasluku 31.12.2019]]</f>
        <v>11.030511551155117</v>
      </c>
    </row>
    <row r="148" spans="1:8" x14ac:dyDescent="0.3">
      <c r="A148">
        <v>440</v>
      </c>
      <c r="B148" t="s">
        <v>153</v>
      </c>
      <c r="C148" s="7">
        <v>5417</v>
      </c>
      <c r="D148" s="7">
        <v>10258.19</v>
      </c>
      <c r="E148" s="7">
        <v>81920.160000000003</v>
      </c>
      <c r="F148" s="7">
        <v>71661.97</v>
      </c>
      <c r="G148" s="7">
        <v>76306.727314814823</v>
      </c>
      <c r="H148" s="7">
        <f>Taulukko2[[#This Row],[Muutos vuoden 2022 tasossa, €]]/Taulukko2[[#This Row],[Asukasluku 31.12.2019]]</f>
        <v>14.086528948645897</v>
      </c>
    </row>
    <row r="149" spans="1:8" x14ac:dyDescent="0.3">
      <c r="A149">
        <v>441</v>
      </c>
      <c r="B149" t="s">
        <v>154</v>
      </c>
      <c r="C149" s="7">
        <v>4636</v>
      </c>
      <c r="D149" s="7">
        <v>176658.29</v>
      </c>
      <c r="E149" s="7">
        <v>350250.48</v>
      </c>
      <c r="F149" s="7">
        <v>173592.18999999997</v>
      </c>
      <c r="G149" s="7">
        <v>184843.53564814813</v>
      </c>
      <c r="H149" s="7">
        <f>Taulukko2[[#This Row],[Muutos vuoden 2022 tasossa, €]]/Taulukko2[[#This Row],[Asukasluku 31.12.2019]]</f>
        <v>39.871340735148429</v>
      </c>
    </row>
    <row r="150" spans="1:8" x14ac:dyDescent="0.3">
      <c r="A150">
        <v>444</v>
      </c>
      <c r="B150" t="s">
        <v>155</v>
      </c>
      <c r="C150" s="7">
        <v>45965</v>
      </c>
      <c r="D150" s="7">
        <v>2699824.93</v>
      </c>
      <c r="E150" s="7">
        <v>5443511.04</v>
      </c>
      <c r="F150" s="7">
        <v>2743686.11</v>
      </c>
      <c r="G150" s="7">
        <v>2921517.6171296295</v>
      </c>
      <c r="H150" s="7">
        <f>Taulukko2[[#This Row],[Muutos vuoden 2022 tasossa, €]]/Taulukko2[[#This Row],[Asukasluku 31.12.2019]]</f>
        <v>63.559613121497435</v>
      </c>
    </row>
    <row r="151" spans="1:8" x14ac:dyDescent="0.3">
      <c r="A151">
        <v>445</v>
      </c>
      <c r="B151" t="s">
        <v>156</v>
      </c>
      <c r="C151" s="7">
        <v>15132</v>
      </c>
      <c r="D151" s="7">
        <v>316723.93</v>
      </c>
      <c r="E151" s="7">
        <v>674587.44</v>
      </c>
      <c r="F151" s="7">
        <v>357863.50999999995</v>
      </c>
      <c r="G151" s="7">
        <v>381058.36712962959</v>
      </c>
      <c r="H151" s="7">
        <f>Taulukko2[[#This Row],[Muutos vuoden 2022 tasossa, €]]/Taulukko2[[#This Row],[Asukasluku 31.12.2019]]</f>
        <v>25.182287016232461</v>
      </c>
    </row>
    <row r="152" spans="1:8" x14ac:dyDescent="0.3">
      <c r="A152">
        <v>475</v>
      </c>
      <c r="B152" t="s">
        <v>157</v>
      </c>
      <c r="C152" s="7">
        <v>5475</v>
      </c>
      <c r="D152" s="7">
        <v>107093.69</v>
      </c>
      <c r="E152" s="7">
        <v>261642.96</v>
      </c>
      <c r="F152" s="7">
        <v>154549.26999999999</v>
      </c>
      <c r="G152" s="7">
        <v>164566.35231481481</v>
      </c>
      <c r="H152" s="7">
        <f>Taulukko2[[#This Row],[Muutos vuoden 2022 tasossa, €]]/Taulukko2[[#This Row],[Asukasluku 31.12.2019]]</f>
        <v>30.057781244715034</v>
      </c>
    </row>
    <row r="153" spans="1:8" x14ac:dyDescent="0.3">
      <c r="A153">
        <v>480</v>
      </c>
      <c r="B153" t="s">
        <v>158</v>
      </c>
      <c r="C153" s="7">
        <v>2013</v>
      </c>
      <c r="D153" s="7">
        <v>70643.94</v>
      </c>
      <c r="E153" s="7">
        <v>101982.24</v>
      </c>
      <c r="F153" s="7">
        <v>31338.300000000003</v>
      </c>
      <c r="G153" s="7">
        <v>33369.486111111117</v>
      </c>
      <c r="H153" s="7">
        <f>Taulukko2[[#This Row],[Muutos vuoden 2022 tasossa, €]]/Taulukko2[[#This Row],[Asukasluku 31.12.2019]]</f>
        <v>16.57699260363195</v>
      </c>
    </row>
    <row r="154" spans="1:8" x14ac:dyDescent="0.3">
      <c r="A154">
        <v>481</v>
      </c>
      <c r="B154" t="s">
        <v>159</v>
      </c>
      <c r="C154" s="7">
        <v>9534</v>
      </c>
      <c r="D154" s="7">
        <v>205279.91</v>
      </c>
      <c r="E154" s="7">
        <v>434678.4</v>
      </c>
      <c r="F154" s="7">
        <v>229398.49000000002</v>
      </c>
      <c r="G154" s="7">
        <v>244266.91064814819</v>
      </c>
      <c r="H154" s="7">
        <f>Taulukko2[[#This Row],[Muutos vuoden 2022 tasossa, €]]/Taulukko2[[#This Row],[Asukasluku 31.12.2019]]</f>
        <v>25.62061156368242</v>
      </c>
    </row>
    <row r="155" spans="1:8" x14ac:dyDescent="0.3">
      <c r="A155">
        <v>483</v>
      </c>
      <c r="B155" t="s">
        <v>160</v>
      </c>
      <c r="C155" s="7">
        <v>1089</v>
      </c>
      <c r="D155" s="7">
        <v>23395.24</v>
      </c>
      <c r="E155" s="7">
        <v>25077.599999999999</v>
      </c>
      <c r="F155" s="7">
        <v>1682.3599999999969</v>
      </c>
      <c r="G155" s="7">
        <v>1791.4018518518487</v>
      </c>
      <c r="H155" s="7">
        <f>Taulukko2[[#This Row],[Muutos vuoden 2022 tasossa, €]]/Taulukko2[[#This Row],[Asukasluku 31.12.2019]]</f>
        <v>1.6449971091385205</v>
      </c>
    </row>
    <row r="156" spans="1:8" x14ac:dyDescent="0.3">
      <c r="A156">
        <v>484</v>
      </c>
      <c r="B156" t="s">
        <v>161</v>
      </c>
      <c r="C156" s="7">
        <v>3067</v>
      </c>
      <c r="D156" s="7">
        <v>122552.99</v>
      </c>
      <c r="E156" s="7">
        <v>263314.8</v>
      </c>
      <c r="F156" s="7">
        <v>140761.81</v>
      </c>
      <c r="G156" s="7">
        <v>149885.26064814816</v>
      </c>
      <c r="H156" s="7">
        <f>Taulukko2[[#This Row],[Muutos vuoden 2022 tasossa, €]]/Taulukko2[[#This Row],[Asukasluku 31.12.2019]]</f>
        <v>48.87031648130035</v>
      </c>
    </row>
    <row r="157" spans="1:8" x14ac:dyDescent="0.3">
      <c r="A157">
        <v>489</v>
      </c>
      <c r="B157" t="s">
        <v>162</v>
      </c>
      <c r="C157" s="7">
        <v>1857</v>
      </c>
      <c r="D157" s="7">
        <v>130083.8</v>
      </c>
      <c r="E157" s="7">
        <v>163840.32000000001</v>
      </c>
      <c r="F157" s="7">
        <v>33756.520000000004</v>
      </c>
      <c r="G157" s="7">
        <v>35944.442592592597</v>
      </c>
      <c r="H157" s="7">
        <f>Taulukko2[[#This Row],[Muutos vuoden 2022 tasossa, €]]/Taulukko2[[#This Row],[Asukasluku 31.12.2019]]</f>
        <v>19.356188795149485</v>
      </c>
    </row>
    <row r="158" spans="1:8" x14ac:dyDescent="0.3">
      <c r="A158">
        <v>491</v>
      </c>
      <c r="B158" t="s">
        <v>163</v>
      </c>
      <c r="C158" s="7">
        <v>53134</v>
      </c>
      <c r="D158" s="7">
        <v>3370164.83</v>
      </c>
      <c r="E158" s="7">
        <v>7098632.6399999997</v>
      </c>
      <c r="F158" s="7">
        <v>3728467.8099999996</v>
      </c>
      <c r="G158" s="7">
        <v>3970127.7606481481</v>
      </c>
      <c r="H158" s="7">
        <f>Taulukko2[[#This Row],[Muutos vuoden 2022 tasossa, €]]/Taulukko2[[#This Row],[Asukasluku 31.12.2019]]</f>
        <v>74.719158366547745</v>
      </c>
    </row>
    <row r="159" spans="1:8" x14ac:dyDescent="0.3">
      <c r="A159">
        <v>494</v>
      </c>
      <c r="B159" t="s">
        <v>164</v>
      </c>
      <c r="C159" s="7">
        <v>8908</v>
      </c>
      <c r="D159" s="7">
        <v>496837.18</v>
      </c>
      <c r="E159" s="7">
        <v>930378.96</v>
      </c>
      <c r="F159" s="7">
        <v>433541.77999999997</v>
      </c>
      <c r="G159" s="7">
        <v>461641.71018518519</v>
      </c>
      <c r="H159" s="7">
        <f>Taulukko2[[#This Row],[Muutos vuoden 2022 tasossa, €]]/Taulukko2[[#This Row],[Asukasluku 31.12.2019]]</f>
        <v>51.823272360258777</v>
      </c>
    </row>
    <row r="160" spans="1:8" x14ac:dyDescent="0.3">
      <c r="A160">
        <v>495</v>
      </c>
      <c r="B160" t="s">
        <v>165</v>
      </c>
      <c r="C160" s="7">
        <v>1566</v>
      </c>
      <c r="D160" s="7">
        <v>59250.22</v>
      </c>
      <c r="E160" s="7">
        <v>139598.64000000001</v>
      </c>
      <c r="F160" s="7">
        <v>80348.420000000013</v>
      </c>
      <c r="G160" s="7">
        <v>85556.187962962984</v>
      </c>
      <c r="H160" s="7">
        <f>Taulukko2[[#This Row],[Muutos vuoden 2022 tasossa, €]]/Taulukko2[[#This Row],[Asukasluku 31.12.2019]]</f>
        <v>54.633581074689005</v>
      </c>
    </row>
    <row r="161" spans="1:8" x14ac:dyDescent="0.3">
      <c r="A161">
        <v>498</v>
      </c>
      <c r="B161" t="s">
        <v>166</v>
      </c>
      <c r="C161" s="7">
        <v>2308</v>
      </c>
      <c r="D161" s="7">
        <v>33397.82</v>
      </c>
      <c r="E161" s="7">
        <v>91115.28</v>
      </c>
      <c r="F161" s="7">
        <v>57717.46</v>
      </c>
      <c r="G161" s="7">
        <v>61458.406481481485</v>
      </c>
      <c r="H161" s="7">
        <f>Taulukko2[[#This Row],[Muutos vuoden 2022 tasossa, €]]/Taulukko2[[#This Row],[Asukasluku 31.12.2019]]</f>
        <v>26.62842568521728</v>
      </c>
    </row>
    <row r="162" spans="1:8" x14ac:dyDescent="0.3">
      <c r="A162">
        <v>499</v>
      </c>
      <c r="B162" t="s">
        <v>167</v>
      </c>
      <c r="C162" s="7">
        <v>19448</v>
      </c>
      <c r="D162" s="7">
        <v>417180.64</v>
      </c>
      <c r="E162" s="7">
        <v>988893.36</v>
      </c>
      <c r="F162" s="7">
        <v>571712.72</v>
      </c>
      <c r="G162" s="7">
        <v>608768.17407407414</v>
      </c>
      <c r="H162" s="7">
        <f>Taulukko2[[#This Row],[Muutos vuoden 2022 tasossa, €]]/Taulukko2[[#This Row],[Asukasluku 31.12.2019]]</f>
        <v>31.302353664853669</v>
      </c>
    </row>
    <row r="163" spans="1:8" x14ac:dyDescent="0.3">
      <c r="A163">
        <v>500</v>
      </c>
      <c r="B163" t="s">
        <v>168</v>
      </c>
      <c r="C163" s="7">
        <v>10164</v>
      </c>
      <c r="D163" s="7">
        <v>415250.12</v>
      </c>
      <c r="E163" s="7">
        <v>808334.64</v>
      </c>
      <c r="F163" s="7">
        <v>393084.52</v>
      </c>
      <c r="G163" s="7">
        <v>418562.22037037043</v>
      </c>
      <c r="H163" s="7">
        <f>Taulukko2[[#This Row],[Muutos vuoden 2022 tasossa, €]]/Taulukko2[[#This Row],[Asukasluku 31.12.2019]]</f>
        <v>41.180855998659034</v>
      </c>
    </row>
    <row r="164" spans="1:8" x14ac:dyDescent="0.3">
      <c r="A164">
        <v>503</v>
      </c>
      <c r="B164" t="s">
        <v>169</v>
      </c>
      <c r="C164" s="7">
        <v>7654</v>
      </c>
      <c r="D164" s="7">
        <v>286371.07</v>
      </c>
      <c r="E164" s="7">
        <v>568425.6</v>
      </c>
      <c r="F164" s="7">
        <v>282054.52999999997</v>
      </c>
      <c r="G164" s="7">
        <v>300335.84212962963</v>
      </c>
      <c r="H164" s="7">
        <f>Taulukko2[[#This Row],[Muutos vuoden 2022 tasossa, €]]/Taulukko2[[#This Row],[Asukasluku 31.12.2019]]</f>
        <v>39.239070045679334</v>
      </c>
    </row>
    <row r="165" spans="1:8" x14ac:dyDescent="0.3">
      <c r="A165">
        <v>504</v>
      </c>
      <c r="B165" t="s">
        <v>170</v>
      </c>
      <c r="C165" s="7">
        <v>1882</v>
      </c>
      <c r="D165" s="7">
        <v>194893.03</v>
      </c>
      <c r="E165" s="7">
        <v>192261.6</v>
      </c>
      <c r="F165" s="7">
        <v>-2631.429999999993</v>
      </c>
      <c r="G165" s="7">
        <v>-2801.9856481481411</v>
      </c>
      <c r="H165" s="7">
        <f>Taulukko2[[#This Row],[Muutos vuoden 2022 tasossa, €]]/Taulukko2[[#This Row],[Asukasluku 31.12.2019]]</f>
        <v>-1.4888340319596924</v>
      </c>
    </row>
    <row r="166" spans="1:8" x14ac:dyDescent="0.3">
      <c r="A166">
        <v>505</v>
      </c>
      <c r="B166" t="s">
        <v>171</v>
      </c>
      <c r="C166" s="7">
        <v>20721</v>
      </c>
      <c r="D166" s="7">
        <v>661575.5</v>
      </c>
      <c r="E166" s="7">
        <v>1381775.76</v>
      </c>
      <c r="F166" s="7">
        <v>720200.26</v>
      </c>
      <c r="G166" s="7">
        <v>766879.90648148151</v>
      </c>
      <c r="H166" s="7">
        <f>Taulukko2[[#This Row],[Muutos vuoden 2022 tasossa, €]]/Taulukko2[[#This Row],[Asukasluku 31.12.2019]]</f>
        <v>37.009792311253392</v>
      </c>
    </row>
    <row r="167" spans="1:8" x14ac:dyDescent="0.3">
      <c r="A167">
        <v>507</v>
      </c>
      <c r="B167" t="s">
        <v>172</v>
      </c>
      <c r="C167" s="7">
        <v>5791</v>
      </c>
      <c r="D167" s="7">
        <v>202028.73</v>
      </c>
      <c r="E167" s="7">
        <v>448889.04</v>
      </c>
      <c r="F167" s="7">
        <v>246860.30999999997</v>
      </c>
      <c r="G167" s="7">
        <v>262860.51527777774</v>
      </c>
      <c r="H167" s="7">
        <f>Taulukko2[[#This Row],[Muutos vuoden 2022 tasossa, €]]/Taulukko2[[#This Row],[Asukasluku 31.12.2019]]</f>
        <v>45.391213137243611</v>
      </c>
    </row>
    <row r="168" spans="1:8" x14ac:dyDescent="0.3">
      <c r="A168">
        <v>508</v>
      </c>
      <c r="B168" t="s">
        <v>173</v>
      </c>
      <c r="C168" s="7">
        <v>9855</v>
      </c>
      <c r="D168" s="7">
        <v>261598.94</v>
      </c>
      <c r="E168" s="7">
        <v>1247192.6399999999</v>
      </c>
      <c r="F168" s="7">
        <v>985593.7</v>
      </c>
      <c r="G168" s="7">
        <v>1049474.7731481481</v>
      </c>
      <c r="H168" s="7">
        <f>Taulukko2[[#This Row],[Muutos vuoden 2022 tasossa, €]]/Taulukko2[[#This Row],[Asukasluku 31.12.2019]]</f>
        <v>106.49160559595617</v>
      </c>
    </row>
    <row r="169" spans="1:8" x14ac:dyDescent="0.3">
      <c r="A169">
        <v>529</v>
      </c>
      <c r="B169" t="s">
        <v>174</v>
      </c>
      <c r="C169" s="7">
        <v>19314</v>
      </c>
      <c r="D169" s="7">
        <v>499756.61</v>
      </c>
      <c r="E169" s="7">
        <v>1406853.36</v>
      </c>
      <c r="F169" s="7">
        <v>907096.75000000012</v>
      </c>
      <c r="G169" s="7">
        <v>965890.05787037057</v>
      </c>
      <c r="H169" s="7">
        <f>Taulukko2[[#This Row],[Muutos vuoden 2022 tasossa, €]]/Taulukko2[[#This Row],[Asukasluku 31.12.2019]]</f>
        <v>50.009840419921851</v>
      </c>
    </row>
    <row r="170" spans="1:8" x14ac:dyDescent="0.3">
      <c r="A170">
        <v>531</v>
      </c>
      <c r="B170" t="s">
        <v>175</v>
      </c>
      <c r="C170" s="7">
        <v>5329</v>
      </c>
      <c r="D170" s="7">
        <v>262635.26</v>
      </c>
      <c r="E170" s="7">
        <v>741461.04</v>
      </c>
      <c r="F170" s="7">
        <v>478825.78</v>
      </c>
      <c r="G170" s="7">
        <v>509860.78425925929</v>
      </c>
      <c r="H170" s="7">
        <f>Taulukko2[[#This Row],[Muutos vuoden 2022 tasossa, €]]/Taulukko2[[#This Row],[Asukasluku 31.12.2019]]</f>
        <v>95.676634313991229</v>
      </c>
    </row>
    <row r="171" spans="1:8" x14ac:dyDescent="0.3">
      <c r="A171">
        <v>535</v>
      </c>
      <c r="B171" t="s">
        <v>176</v>
      </c>
      <c r="C171" s="7">
        <v>10639</v>
      </c>
      <c r="D171" s="7">
        <v>378246.33</v>
      </c>
      <c r="E171" s="7">
        <v>724742.64</v>
      </c>
      <c r="F171" s="7">
        <v>346496.31</v>
      </c>
      <c r="G171" s="7">
        <v>368954.40416666667</v>
      </c>
      <c r="H171" s="7">
        <f>Taulukko2[[#This Row],[Muutos vuoden 2022 tasossa, €]]/Taulukko2[[#This Row],[Asukasluku 31.12.2019]]</f>
        <v>34.679425149606793</v>
      </c>
    </row>
    <row r="172" spans="1:8" x14ac:dyDescent="0.3">
      <c r="A172">
        <v>536</v>
      </c>
      <c r="B172" t="s">
        <v>177</v>
      </c>
      <c r="C172" s="7">
        <v>33929</v>
      </c>
      <c r="D172" s="7">
        <v>1471660.39</v>
      </c>
      <c r="E172" s="7">
        <v>4296628.8</v>
      </c>
      <c r="F172" s="7">
        <v>2824968.41</v>
      </c>
      <c r="G172" s="7">
        <v>3008068.2143518524</v>
      </c>
      <c r="H172" s="7">
        <f>Taulukko2[[#This Row],[Muutos vuoden 2022 tasossa, €]]/Taulukko2[[#This Row],[Asukasluku 31.12.2019]]</f>
        <v>88.657732746377803</v>
      </c>
    </row>
    <row r="173" spans="1:8" x14ac:dyDescent="0.3">
      <c r="A173">
        <v>538</v>
      </c>
      <c r="B173" t="s">
        <v>178</v>
      </c>
      <c r="C173" s="7">
        <v>4715</v>
      </c>
      <c r="D173" s="7">
        <v>92281.94</v>
      </c>
      <c r="E173" s="7">
        <v>174707.28</v>
      </c>
      <c r="F173" s="7">
        <v>82425.34</v>
      </c>
      <c r="G173" s="7">
        <v>87767.723148148143</v>
      </c>
      <c r="H173" s="7">
        <f>Taulukko2[[#This Row],[Muutos vuoden 2022 tasossa, €]]/Taulukko2[[#This Row],[Asukasluku 31.12.2019]]</f>
        <v>18.614575429087623</v>
      </c>
    </row>
    <row r="174" spans="1:8" x14ac:dyDescent="0.3">
      <c r="A174">
        <v>541</v>
      </c>
      <c r="B174" t="s">
        <v>179</v>
      </c>
      <c r="C174" s="7">
        <v>9552</v>
      </c>
      <c r="D174" s="7">
        <v>619559.41</v>
      </c>
      <c r="E174" s="7">
        <v>1154405.52</v>
      </c>
      <c r="F174" s="7">
        <v>534846.11</v>
      </c>
      <c r="G174" s="7">
        <v>569512.06157407409</v>
      </c>
      <c r="H174" s="7">
        <f>Taulukko2[[#This Row],[Muutos vuoden 2022 tasossa, €]]/Taulukko2[[#This Row],[Asukasluku 31.12.2019]]</f>
        <v>59.622284503148457</v>
      </c>
    </row>
    <row r="175" spans="1:8" x14ac:dyDescent="0.3">
      <c r="A175">
        <v>543</v>
      </c>
      <c r="B175" t="s">
        <v>180</v>
      </c>
      <c r="C175" s="7">
        <v>42993</v>
      </c>
      <c r="D175" s="7">
        <v>1529621.85</v>
      </c>
      <c r="E175" s="7">
        <v>2950797.6</v>
      </c>
      <c r="F175" s="7">
        <v>1421175.75</v>
      </c>
      <c r="G175" s="7">
        <v>1513288.9930555557</v>
      </c>
      <c r="H175" s="7">
        <f>Taulukko2[[#This Row],[Muutos vuoden 2022 tasossa, €]]/Taulukko2[[#This Row],[Asukasluku 31.12.2019]]</f>
        <v>35.198497268289159</v>
      </c>
    </row>
    <row r="176" spans="1:8" x14ac:dyDescent="0.3">
      <c r="A176">
        <v>545</v>
      </c>
      <c r="B176" t="s">
        <v>181</v>
      </c>
      <c r="C176" s="7">
        <v>9479</v>
      </c>
      <c r="D176" s="7">
        <v>64821.36</v>
      </c>
      <c r="E176" s="7">
        <v>283376.88</v>
      </c>
      <c r="F176" s="7">
        <v>218555.52000000002</v>
      </c>
      <c r="G176" s="7">
        <v>232721.1555555556</v>
      </c>
      <c r="H176" s="7">
        <f>Taulukko2[[#This Row],[Muutos vuoden 2022 tasossa, €]]/Taulukko2[[#This Row],[Asukasluku 31.12.2019]]</f>
        <v>24.551234893507289</v>
      </c>
    </row>
    <row r="177" spans="1:8" x14ac:dyDescent="0.3">
      <c r="A177">
        <v>560</v>
      </c>
      <c r="B177" t="s">
        <v>182</v>
      </c>
      <c r="C177" s="7">
        <v>16003</v>
      </c>
      <c r="D177" s="7">
        <v>1051494.17</v>
      </c>
      <c r="E177" s="7">
        <v>1725338.88</v>
      </c>
      <c r="F177" s="7">
        <v>673844.71</v>
      </c>
      <c r="G177" s="7">
        <v>717519.83009259263</v>
      </c>
      <c r="H177" s="7">
        <f>Taulukko2[[#This Row],[Muutos vuoden 2022 tasossa, €]]/Taulukko2[[#This Row],[Asukasluku 31.12.2019]]</f>
        <v>44.836582521564246</v>
      </c>
    </row>
    <row r="178" spans="1:8" x14ac:dyDescent="0.3">
      <c r="A178">
        <v>561</v>
      </c>
      <c r="B178" t="s">
        <v>183</v>
      </c>
      <c r="C178" s="7">
        <v>1329</v>
      </c>
      <c r="D178" s="7">
        <v>25590.05</v>
      </c>
      <c r="E178" s="7">
        <v>50155.199999999997</v>
      </c>
      <c r="F178" s="7">
        <v>24565.149999999998</v>
      </c>
      <c r="G178" s="7">
        <v>26157.335648148146</v>
      </c>
      <c r="H178" s="7">
        <f>Taulukko2[[#This Row],[Muutos vuoden 2022 tasossa, €]]/Taulukko2[[#This Row],[Asukasluku 31.12.2019]]</f>
        <v>19.681968132541872</v>
      </c>
    </row>
    <row r="179" spans="1:8" x14ac:dyDescent="0.3">
      <c r="A179">
        <v>562</v>
      </c>
      <c r="B179" t="s">
        <v>184</v>
      </c>
      <c r="C179" s="7">
        <v>9158</v>
      </c>
      <c r="D179" s="7">
        <v>578607.68999999994</v>
      </c>
      <c r="E179" s="7">
        <v>961308</v>
      </c>
      <c r="F179" s="7">
        <v>382700.31000000006</v>
      </c>
      <c r="G179" s="7">
        <v>407504.95972222229</v>
      </c>
      <c r="H179" s="7">
        <f>Taulukko2[[#This Row],[Muutos vuoden 2022 tasossa, €]]/Taulukko2[[#This Row],[Asukasluku 31.12.2019]]</f>
        <v>44.497156554075374</v>
      </c>
    </row>
    <row r="180" spans="1:8" x14ac:dyDescent="0.3">
      <c r="A180">
        <v>563</v>
      </c>
      <c r="B180" t="s">
        <v>185</v>
      </c>
      <c r="C180" s="7">
        <v>7288</v>
      </c>
      <c r="D180" s="7">
        <v>380610.48</v>
      </c>
      <c r="E180" s="7">
        <v>612729.36</v>
      </c>
      <c r="F180" s="7">
        <v>232118.88</v>
      </c>
      <c r="G180" s="7">
        <v>247163.62222222224</v>
      </c>
      <c r="H180" s="7">
        <f>Taulukko2[[#This Row],[Muutos vuoden 2022 tasossa, €]]/Taulukko2[[#This Row],[Asukasluku 31.12.2019]]</f>
        <v>33.913779119404808</v>
      </c>
    </row>
    <row r="181" spans="1:8" x14ac:dyDescent="0.3">
      <c r="A181">
        <v>564</v>
      </c>
      <c r="B181" t="s">
        <v>186</v>
      </c>
      <c r="C181" s="7">
        <v>205489</v>
      </c>
      <c r="D181" s="7">
        <v>21414555.68</v>
      </c>
      <c r="E181" s="7">
        <v>34578666.719999999</v>
      </c>
      <c r="F181" s="7">
        <v>13164111.039999999</v>
      </c>
      <c r="G181" s="7">
        <v>14017340.459259259</v>
      </c>
      <c r="H181" s="7">
        <f>Taulukko2[[#This Row],[Muutos vuoden 2022 tasossa, €]]/Taulukko2[[#This Row],[Asukasluku 31.12.2019]]</f>
        <v>68.214553865458782</v>
      </c>
    </row>
    <row r="182" spans="1:8" x14ac:dyDescent="0.3">
      <c r="A182">
        <v>576</v>
      </c>
      <c r="B182" t="s">
        <v>187</v>
      </c>
      <c r="C182" s="7">
        <v>2896</v>
      </c>
      <c r="D182" s="7">
        <v>115689.71</v>
      </c>
      <c r="E182" s="7">
        <v>189753.84</v>
      </c>
      <c r="F182" s="7">
        <v>74064.12999999999</v>
      </c>
      <c r="G182" s="7">
        <v>78864.582870370359</v>
      </c>
      <c r="H182" s="7">
        <f>Taulukko2[[#This Row],[Muutos vuoden 2022 tasossa, €]]/Taulukko2[[#This Row],[Asukasluku 31.12.2019]]</f>
        <v>27.232245466288106</v>
      </c>
    </row>
    <row r="183" spans="1:8" x14ac:dyDescent="0.3">
      <c r="A183">
        <v>577</v>
      </c>
      <c r="B183" t="s">
        <v>188</v>
      </c>
      <c r="C183" s="7">
        <v>10850</v>
      </c>
      <c r="D183" s="7">
        <v>46119.28</v>
      </c>
      <c r="E183" s="7">
        <v>488177.28</v>
      </c>
      <c r="F183" s="7">
        <v>442058</v>
      </c>
      <c r="G183" s="7">
        <v>470709.90740740742</v>
      </c>
      <c r="H183" s="7">
        <f>Taulukko2[[#This Row],[Muutos vuoden 2022 tasossa, €]]/Taulukko2[[#This Row],[Asukasluku 31.12.2019]]</f>
        <v>43.383401604369347</v>
      </c>
    </row>
    <row r="184" spans="1:8" x14ac:dyDescent="0.3">
      <c r="A184">
        <v>578</v>
      </c>
      <c r="B184" t="s">
        <v>189</v>
      </c>
      <c r="C184" s="7">
        <v>3273</v>
      </c>
      <c r="D184" s="7">
        <v>298040.13</v>
      </c>
      <c r="E184" s="7">
        <v>457248.24</v>
      </c>
      <c r="F184" s="7">
        <v>159208.10999999999</v>
      </c>
      <c r="G184" s="7">
        <v>169527.15416666667</v>
      </c>
      <c r="H184" s="7">
        <f>Taulukko2[[#This Row],[Muutos vuoden 2022 tasossa, €]]/Taulukko2[[#This Row],[Asukasluku 31.12.2019]]</f>
        <v>51.795647469192382</v>
      </c>
    </row>
    <row r="185" spans="1:8" x14ac:dyDescent="0.3">
      <c r="A185">
        <v>580</v>
      </c>
      <c r="B185" t="s">
        <v>190</v>
      </c>
      <c r="C185" s="7">
        <v>4734</v>
      </c>
      <c r="D185" s="7">
        <v>263105.44</v>
      </c>
      <c r="E185" s="7">
        <v>454740.47999999998</v>
      </c>
      <c r="F185" s="7">
        <v>191635.03999999998</v>
      </c>
      <c r="G185" s="7">
        <v>204055.82962962962</v>
      </c>
      <c r="H185" s="7">
        <f>Taulukko2[[#This Row],[Muutos vuoden 2022 tasossa, €]]/Taulukko2[[#This Row],[Asukasluku 31.12.2019]]</f>
        <v>43.10431551111737</v>
      </c>
    </row>
    <row r="186" spans="1:8" x14ac:dyDescent="0.3">
      <c r="A186">
        <v>581</v>
      </c>
      <c r="B186" t="s">
        <v>191</v>
      </c>
      <c r="C186" s="7">
        <v>6404</v>
      </c>
      <c r="D186" s="7">
        <v>166041.32</v>
      </c>
      <c r="E186" s="7">
        <v>718891.2</v>
      </c>
      <c r="F186" s="7">
        <v>552849.87999999989</v>
      </c>
      <c r="G186" s="7">
        <v>588682.74259259249</v>
      </c>
      <c r="H186" s="7">
        <f>Taulukko2[[#This Row],[Muutos vuoden 2022 tasossa, €]]/Taulukko2[[#This Row],[Asukasluku 31.12.2019]]</f>
        <v>91.924225888912005</v>
      </c>
    </row>
    <row r="187" spans="1:8" x14ac:dyDescent="0.3">
      <c r="A187">
        <v>583</v>
      </c>
      <c r="B187" t="s">
        <v>192</v>
      </c>
      <c r="C187" s="7">
        <v>939</v>
      </c>
      <c r="D187" s="7">
        <v>59007.040000000001</v>
      </c>
      <c r="E187" s="7">
        <v>61858.080000000002</v>
      </c>
      <c r="F187" s="7">
        <v>2851.0400000000009</v>
      </c>
      <c r="G187" s="7">
        <v>3035.8296296296307</v>
      </c>
      <c r="H187" s="7">
        <f>Taulukko2[[#This Row],[Muutos vuoden 2022 tasossa, €]]/Taulukko2[[#This Row],[Asukasluku 31.12.2019]]</f>
        <v>3.2330453989665928</v>
      </c>
    </row>
    <row r="188" spans="1:8" x14ac:dyDescent="0.3">
      <c r="A188">
        <v>584</v>
      </c>
      <c r="B188" t="s">
        <v>193</v>
      </c>
      <c r="C188" s="7">
        <v>2759</v>
      </c>
      <c r="D188" s="7">
        <v>70551.710000000006</v>
      </c>
      <c r="E188" s="7">
        <v>158824.79999999999</v>
      </c>
      <c r="F188" s="7">
        <v>88273.089999999982</v>
      </c>
      <c r="G188" s="7">
        <v>93994.493981481472</v>
      </c>
      <c r="H188" s="7">
        <f>Taulukko2[[#This Row],[Muutos vuoden 2022 tasossa, €]]/Taulukko2[[#This Row],[Asukasluku 31.12.2019]]</f>
        <v>34.068319674331811</v>
      </c>
    </row>
    <row r="189" spans="1:8" x14ac:dyDescent="0.3">
      <c r="A189">
        <v>588</v>
      </c>
      <c r="B189" t="s">
        <v>194</v>
      </c>
      <c r="C189" s="7">
        <v>1690</v>
      </c>
      <c r="D189" s="7">
        <v>91613.93</v>
      </c>
      <c r="E189" s="7">
        <v>106997.75999999999</v>
      </c>
      <c r="F189" s="7">
        <v>15383.830000000002</v>
      </c>
      <c r="G189" s="7">
        <v>16380.930092592596</v>
      </c>
      <c r="H189" s="7">
        <f>Taulukko2[[#This Row],[Muutos vuoden 2022 tasossa, €]]/Taulukko2[[#This Row],[Asukasluku 31.12.2019]]</f>
        <v>9.6928580429541995</v>
      </c>
    </row>
    <row r="190" spans="1:8" x14ac:dyDescent="0.3">
      <c r="A190">
        <v>592</v>
      </c>
      <c r="B190" t="s">
        <v>195</v>
      </c>
      <c r="C190" s="7">
        <v>3841</v>
      </c>
      <c r="D190" s="7">
        <v>192312.42</v>
      </c>
      <c r="E190" s="7">
        <v>353594.16</v>
      </c>
      <c r="F190" s="7">
        <v>161281.73999999996</v>
      </c>
      <c r="G190" s="7">
        <v>171735.18611111108</v>
      </c>
      <c r="H190" s="7">
        <f>Taulukko2[[#This Row],[Muutos vuoden 2022 tasossa, €]]/Taulukko2[[#This Row],[Asukasluku 31.12.2019]]</f>
        <v>44.711061210911502</v>
      </c>
    </row>
    <row r="191" spans="1:8" x14ac:dyDescent="0.3">
      <c r="A191">
        <v>593</v>
      </c>
      <c r="B191" t="s">
        <v>196</v>
      </c>
      <c r="C191" s="7">
        <v>17682</v>
      </c>
      <c r="D191" s="7">
        <v>695714.76</v>
      </c>
      <c r="E191" s="7">
        <v>2265343.2000000002</v>
      </c>
      <c r="F191" s="7">
        <v>1569628.4400000002</v>
      </c>
      <c r="G191" s="7">
        <v>1671363.6166666669</v>
      </c>
      <c r="H191" s="7">
        <f>Taulukko2[[#This Row],[Muutos vuoden 2022 tasossa, €]]/Taulukko2[[#This Row],[Asukasluku 31.12.2019]]</f>
        <v>94.523448516382018</v>
      </c>
    </row>
    <row r="192" spans="1:8" x14ac:dyDescent="0.3">
      <c r="A192">
        <v>595</v>
      </c>
      <c r="B192" t="s">
        <v>197</v>
      </c>
      <c r="C192" s="7">
        <v>4391</v>
      </c>
      <c r="D192" s="7">
        <v>184807.75</v>
      </c>
      <c r="E192" s="7">
        <v>377835.84</v>
      </c>
      <c r="F192" s="7">
        <v>193028.09000000003</v>
      </c>
      <c r="G192" s="7">
        <v>205539.16990740746</v>
      </c>
      <c r="H192" s="7">
        <f>Taulukko2[[#This Row],[Muutos vuoden 2022 tasossa, €]]/Taulukko2[[#This Row],[Asukasluku 31.12.2019]]</f>
        <v>46.80919378442438</v>
      </c>
    </row>
    <row r="193" spans="1:8" x14ac:dyDescent="0.3">
      <c r="A193">
        <v>598</v>
      </c>
      <c r="B193" t="s">
        <v>198</v>
      </c>
      <c r="C193" s="7">
        <v>19208</v>
      </c>
      <c r="D193" s="7">
        <v>761300.69</v>
      </c>
      <c r="E193" s="7">
        <v>2152494</v>
      </c>
      <c r="F193" s="7">
        <v>1391193.31</v>
      </c>
      <c r="G193" s="7">
        <v>1481363.2467592594</v>
      </c>
      <c r="H193" s="7">
        <f>Taulukko2[[#This Row],[Muutos vuoden 2022 tasossa, €]]/Taulukko2[[#This Row],[Asukasluku 31.12.2019]]</f>
        <v>77.122201518078896</v>
      </c>
    </row>
    <row r="194" spans="1:8" x14ac:dyDescent="0.3">
      <c r="A194">
        <v>599</v>
      </c>
      <c r="B194" t="s">
        <v>199</v>
      </c>
      <c r="C194" s="7">
        <v>11081</v>
      </c>
      <c r="D194" s="7">
        <v>94696.1</v>
      </c>
      <c r="E194" s="7">
        <v>249940.08</v>
      </c>
      <c r="F194" s="7">
        <v>155243.97999999998</v>
      </c>
      <c r="G194" s="7">
        <v>165306.0898148148</v>
      </c>
      <c r="H194" s="7">
        <f>Taulukko2[[#This Row],[Muutos vuoden 2022 tasossa, €]]/Taulukko2[[#This Row],[Asukasluku 31.12.2019]]</f>
        <v>14.917975797745221</v>
      </c>
    </row>
    <row r="195" spans="1:8" x14ac:dyDescent="0.3">
      <c r="A195">
        <v>601</v>
      </c>
      <c r="B195" t="s">
        <v>200</v>
      </c>
      <c r="C195" s="7">
        <v>4032</v>
      </c>
      <c r="D195" s="7">
        <v>218128.97</v>
      </c>
      <c r="E195" s="7">
        <v>384523.2</v>
      </c>
      <c r="F195" s="7">
        <v>166394.23000000001</v>
      </c>
      <c r="G195" s="7">
        <v>177179.04120370373</v>
      </c>
      <c r="H195" s="7">
        <f>Taulukko2[[#This Row],[Muutos vuoden 2022 tasossa, €]]/Taulukko2[[#This Row],[Asukasluku 31.12.2019]]</f>
        <v>43.943214584251919</v>
      </c>
    </row>
    <row r="196" spans="1:8" x14ac:dyDescent="0.3">
      <c r="A196">
        <v>604</v>
      </c>
      <c r="B196" t="s">
        <v>201</v>
      </c>
      <c r="C196" s="7">
        <v>19623</v>
      </c>
      <c r="D196" s="7">
        <v>691572.09</v>
      </c>
      <c r="E196" s="7">
        <v>1599114.96</v>
      </c>
      <c r="F196" s="7">
        <v>907542.87</v>
      </c>
      <c r="G196" s="7">
        <v>966365.0930555556</v>
      </c>
      <c r="H196" s="7">
        <f>Taulukko2[[#This Row],[Muutos vuoden 2022 tasossa, €]]/Taulukko2[[#This Row],[Asukasluku 31.12.2019]]</f>
        <v>49.246552161012872</v>
      </c>
    </row>
    <row r="197" spans="1:8" x14ac:dyDescent="0.3">
      <c r="A197">
        <v>607</v>
      </c>
      <c r="B197" t="s">
        <v>202</v>
      </c>
      <c r="C197" s="7">
        <v>4246</v>
      </c>
      <c r="D197" s="7">
        <v>456373.68</v>
      </c>
      <c r="E197" s="7">
        <v>601026.48</v>
      </c>
      <c r="F197" s="7">
        <v>144652.79999999999</v>
      </c>
      <c r="G197" s="7">
        <v>154028.44444444444</v>
      </c>
      <c r="H197" s="7">
        <f>Taulukko2[[#This Row],[Muutos vuoden 2022 tasossa, €]]/Taulukko2[[#This Row],[Asukasluku 31.12.2019]]</f>
        <v>36.276129167320875</v>
      </c>
    </row>
    <row r="198" spans="1:8" x14ac:dyDescent="0.3">
      <c r="A198">
        <v>608</v>
      </c>
      <c r="B198" t="s">
        <v>203</v>
      </c>
      <c r="C198" s="7">
        <v>2089</v>
      </c>
      <c r="D198" s="7">
        <v>65334.42</v>
      </c>
      <c r="E198" s="7">
        <v>148793.76</v>
      </c>
      <c r="F198" s="7">
        <v>83459.340000000011</v>
      </c>
      <c r="G198" s="7">
        <v>88868.741666666683</v>
      </c>
      <c r="H198" s="7">
        <f>Taulukko2[[#This Row],[Muutos vuoden 2022 tasossa, €]]/Taulukko2[[#This Row],[Asukasluku 31.12.2019]]</f>
        <v>42.541283708313394</v>
      </c>
    </row>
    <row r="199" spans="1:8" x14ac:dyDescent="0.3">
      <c r="A199">
        <v>609</v>
      </c>
      <c r="B199" t="s">
        <v>204</v>
      </c>
      <c r="C199" s="7">
        <v>83934</v>
      </c>
      <c r="D199" s="7">
        <v>4842982.76</v>
      </c>
      <c r="E199" s="7">
        <v>12007154.880000001</v>
      </c>
      <c r="F199" s="7">
        <v>7164172.120000001</v>
      </c>
      <c r="G199" s="7">
        <v>7628516.6092592608</v>
      </c>
      <c r="H199" s="7">
        <f>Taulukko2[[#This Row],[Muutos vuoden 2022 tasossa, €]]/Taulukko2[[#This Row],[Asukasluku 31.12.2019]]</f>
        <v>90.887085200982455</v>
      </c>
    </row>
    <row r="200" spans="1:8" x14ac:dyDescent="0.3">
      <c r="A200">
        <v>611</v>
      </c>
      <c r="B200" t="s">
        <v>205</v>
      </c>
      <c r="C200" s="7">
        <v>5035</v>
      </c>
      <c r="D200" s="7">
        <v>189279.38</v>
      </c>
      <c r="E200" s="7">
        <v>246596.4</v>
      </c>
      <c r="F200" s="7">
        <v>57317.01999999999</v>
      </c>
      <c r="G200" s="7">
        <v>61032.012037037028</v>
      </c>
      <c r="H200" s="7">
        <f>Taulukko2[[#This Row],[Muutos vuoden 2022 tasossa, €]]/Taulukko2[[#This Row],[Asukasluku 31.12.2019]]</f>
        <v>12.121551546581337</v>
      </c>
    </row>
    <row r="201" spans="1:8" x14ac:dyDescent="0.3">
      <c r="A201">
        <v>614</v>
      </c>
      <c r="B201" t="s">
        <v>206</v>
      </c>
      <c r="C201" s="7">
        <v>3183</v>
      </c>
      <c r="D201" s="7">
        <v>153494.47</v>
      </c>
      <c r="E201" s="7">
        <v>257463.36</v>
      </c>
      <c r="F201" s="7">
        <v>103968.88999999998</v>
      </c>
      <c r="G201" s="7">
        <v>110707.61435185184</v>
      </c>
      <c r="H201" s="7">
        <f>Taulukko2[[#This Row],[Muutos vuoden 2022 tasossa, €]]/Taulukko2[[#This Row],[Asukasluku 31.12.2019]]</f>
        <v>34.780903032312864</v>
      </c>
    </row>
    <row r="202" spans="1:8" x14ac:dyDescent="0.3">
      <c r="A202">
        <v>615</v>
      </c>
      <c r="B202" t="s">
        <v>207</v>
      </c>
      <c r="C202" s="7">
        <v>7873</v>
      </c>
      <c r="D202" s="7">
        <v>305956.17</v>
      </c>
      <c r="E202" s="7">
        <v>799975.44</v>
      </c>
      <c r="F202" s="7">
        <v>494019.26999999996</v>
      </c>
      <c r="G202" s="7">
        <v>526039.03749999998</v>
      </c>
      <c r="H202" s="7">
        <f>Taulukko2[[#This Row],[Muutos vuoden 2022 tasossa, €]]/Taulukko2[[#This Row],[Asukasluku 31.12.2019]]</f>
        <v>66.815576971929374</v>
      </c>
    </row>
    <row r="203" spans="1:8" x14ac:dyDescent="0.3">
      <c r="A203">
        <v>616</v>
      </c>
      <c r="B203" t="s">
        <v>208</v>
      </c>
      <c r="C203" s="7">
        <v>1860</v>
      </c>
      <c r="D203" s="7">
        <v>131091.41</v>
      </c>
      <c r="E203" s="7">
        <v>150465.60000000001</v>
      </c>
      <c r="F203" s="7">
        <v>19374.190000000002</v>
      </c>
      <c r="G203" s="7">
        <v>20629.924537037041</v>
      </c>
      <c r="H203" s="7">
        <f>Taulukko2[[#This Row],[Muutos vuoden 2022 tasossa, €]]/Taulukko2[[#This Row],[Asukasluku 31.12.2019]]</f>
        <v>11.091357277976904</v>
      </c>
    </row>
    <row r="204" spans="1:8" x14ac:dyDescent="0.3">
      <c r="A204">
        <v>619</v>
      </c>
      <c r="B204" t="s">
        <v>209</v>
      </c>
      <c r="C204" s="7">
        <v>2828</v>
      </c>
      <c r="D204" s="7">
        <v>7435.71</v>
      </c>
      <c r="E204" s="7">
        <v>182230.56</v>
      </c>
      <c r="F204" s="7">
        <v>174794.85</v>
      </c>
      <c r="G204" s="7">
        <v>186124.14583333334</v>
      </c>
      <c r="H204" s="7">
        <f>Taulukko2[[#This Row],[Muutos vuoden 2022 tasossa, €]]/Taulukko2[[#This Row],[Asukasluku 31.12.2019]]</f>
        <v>65.81476161008959</v>
      </c>
    </row>
    <row r="205" spans="1:8" x14ac:dyDescent="0.3">
      <c r="A205">
        <v>620</v>
      </c>
      <c r="B205" t="s">
        <v>210</v>
      </c>
      <c r="C205" s="7">
        <v>2528</v>
      </c>
      <c r="D205" s="7">
        <v>168066.64</v>
      </c>
      <c r="E205" s="7">
        <v>319321.44</v>
      </c>
      <c r="F205" s="7">
        <v>151254.79999999999</v>
      </c>
      <c r="G205" s="7">
        <v>161058.35185185185</v>
      </c>
      <c r="H205" s="7">
        <f>Taulukko2[[#This Row],[Muutos vuoden 2022 tasossa, €]]/Taulukko2[[#This Row],[Asukasluku 31.12.2019]]</f>
        <v>63.709791080637601</v>
      </c>
    </row>
    <row r="206" spans="1:8" x14ac:dyDescent="0.3">
      <c r="A206">
        <v>623</v>
      </c>
      <c r="B206" t="s">
        <v>211</v>
      </c>
      <c r="C206" s="7">
        <v>2151</v>
      </c>
      <c r="D206" s="7">
        <v>94704.08</v>
      </c>
      <c r="E206" s="7">
        <v>129567.6</v>
      </c>
      <c r="F206" s="7">
        <v>34863.520000000004</v>
      </c>
      <c r="G206" s="7">
        <v>37123.192592592597</v>
      </c>
      <c r="H206" s="7">
        <f>Taulukko2[[#This Row],[Muutos vuoden 2022 tasossa, €]]/Taulukko2[[#This Row],[Asukasluku 31.12.2019]]</f>
        <v>17.258573962153694</v>
      </c>
    </row>
    <row r="207" spans="1:8" x14ac:dyDescent="0.3">
      <c r="A207">
        <v>624</v>
      </c>
      <c r="B207" t="s">
        <v>212</v>
      </c>
      <c r="C207" s="7">
        <v>5140</v>
      </c>
      <c r="D207" s="7">
        <v>310004.84999999998</v>
      </c>
      <c r="E207" s="7">
        <v>433006.56</v>
      </c>
      <c r="F207" s="7">
        <v>123001.71000000002</v>
      </c>
      <c r="G207" s="7">
        <v>130974.04305555558</v>
      </c>
      <c r="H207" s="7">
        <f>Taulukko2[[#This Row],[Muutos vuoden 2022 tasossa, €]]/Taulukko2[[#This Row],[Asukasluku 31.12.2019]]</f>
        <v>25.481331333765677</v>
      </c>
    </row>
    <row r="208" spans="1:8" x14ac:dyDescent="0.3">
      <c r="A208">
        <v>625</v>
      </c>
      <c r="B208" t="s">
        <v>213</v>
      </c>
      <c r="C208" s="7">
        <v>3077</v>
      </c>
      <c r="D208" s="7">
        <v>102460.5</v>
      </c>
      <c r="E208" s="7">
        <v>194769.36</v>
      </c>
      <c r="F208" s="7">
        <v>92308.859999999986</v>
      </c>
      <c r="G208" s="7">
        <v>98291.84166666666</v>
      </c>
      <c r="H208" s="7">
        <f>Taulukko2[[#This Row],[Muutos vuoden 2022 tasossa, €]]/Taulukko2[[#This Row],[Asukasluku 31.12.2019]]</f>
        <v>31.944049940418154</v>
      </c>
    </row>
    <row r="209" spans="1:8" x14ac:dyDescent="0.3">
      <c r="A209">
        <v>626</v>
      </c>
      <c r="B209" t="s">
        <v>214</v>
      </c>
      <c r="C209" s="7">
        <v>5131</v>
      </c>
      <c r="D209" s="7">
        <v>186897.55</v>
      </c>
      <c r="E209" s="7">
        <v>494864.64000000001</v>
      </c>
      <c r="F209" s="7">
        <v>307967.09000000003</v>
      </c>
      <c r="G209" s="7">
        <v>327927.91990740743</v>
      </c>
      <c r="H209" s="7">
        <f>Taulukko2[[#This Row],[Muutos vuoden 2022 tasossa, €]]/Taulukko2[[#This Row],[Asukasluku 31.12.2019]]</f>
        <v>63.911112825454573</v>
      </c>
    </row>
    <row r="210" spans="1:8" x14ac:dyDescent="0.3">
      <c r="A210">
        <v>630</v>
      </c>
      <c r="B210" t="s">
        <v>215</v>
      </c>
      <c r="C210" s="7">
        <v>1578</v>
      </c>
      <c r="D210" s="7">
        <v>33595.269999999997</v>
      </c>
      <c r="E210" s="7">
        <v>61858.080000000002</v>
      </c>
      <c r="F210" s="7">
        <v>28262.810000000005</v>
      </c>
      <c r="G210" s="7">
        <v>30094.658796296302</v>
      </c>
      <c r="H210" s="7">
        <f>Taulukko2[[#This Row],[Muutos vuoden 2022 tasossa, €]]/Taulukko2[[#This Row],[Asukasluku 31.12.2019]]</f>
        <v>19.071393407031877</v>
      </c>
    </row>
    <row r="211" spans="1:8" x14ac:dyDescent="0.3">
      <c r="A211">
        <v>631</v>
      </c>
      <c r="B211" t="s">
        <v>216</v>
      </c>
      <c r="C211" s="7">
        <v>2004</v>
      </c>
      <c r="D211" s="7">
        <v>57187.73</v>
      </c>
      <c r="E211" s="7">
        <v>66873.600000000006</v>
      </c>
      <c r="F211" s="7">
        <v>9685.8700000000026</v>
      </c>
      <c r="G211" s="7">
        <v>10313.657870370374</v>
      </c>
      <c r="H211" s="7">
        <f>Taulukko2[[#This Row],[Muutos vuoden 2022 tasossa, €]]/Taulukko2[[#This Row],[Asukasluku 31.12.2019]]</f>
        <v>5.1465358634582703</v>
      </c>
    </row>
    <row r="212" spans="1:8" x14ac:dyDescent="0.3">
      <c r="A212">
        <v>635</v>
      </c>
      <c r="B212" t="s">
        <v>217</v>
      </c>
      <c r="C212" s="7">
        <v>6435</v>
      </c>
      <c r="D212" s="7">
        <v>182544.04</v>
      </c>
      <c r="E212" s="7">
        <v>495700.56</v>
      </c>
      <c r="F212" s="7">
        <v>313156.52</v>
      </c>
      <c r="G212" s="7">
        <v>333453.70185185189</v>
      </c>
      <c r="H212" s="7">
        <f>Taulukko2[[#This Row],[Muutos vuoden 2022 tasossa, €]]/Taulukko2[[#This Row],[Asukasluku 31.12.2019]]</f>
        <v>51.818757086534873</v>
      </c>
    </row>
    <row r="213" spans="1:8" x14ac:dyDescent="0.3">
      <c r="A213">
        <v>636</v>
      </c>
      <c r="B213" t="s">
        <v>218</v>
      </c>
      <c r="C213" s="7">
        <v>8276</v>
      </c>
      <c r="D213" s="7">
        <v>338963.23</v>
      </c>
      <c r="E213" s="7">
        <v>571769.28</v>
      </c>
      <c r="F213" s="7">
        <v>232806.05000000005</v>
      </c>
      <c r="G213" s="7">
        <v>247895.33101851857</v>
      </c>
      <c r="H213" s="7">
        <f>Taulukko2[[#This Row],[Muutos vuoden 2022 tasossa, €]]/Taulukko2[[#This Row],[Asukasluku 31.12.2019]]</f>
        <v>29.953519939405336</v>
      </c>
    </row>
    <row r="214" spans="1:8" x14ac:dyDescent="0.3">
      <c r="A214">
        <v>638</v>
      </c>
      <c r="B214" t="s">
        <v>219</v>
      </c>
      <c r="C214" s="7">
        <v>50380</v>
      </c>
      <c r="D214" s="7">
        <v>3984141.83</v>
      </c>
      <c r="E214" s="7">
        <v>6155714.8799999999</v>
      </c>
      <c r="F214" s="7">
        <v>2171573.0499999998</v>
      </c>
      <c r="G214" s="7">
        <v>2312323.1550925924</v>
      </c>
      <c r="H214" s="7">
        <f>Taulukko2[[#This Row],[Muutos vuoden 2022 tasossa, €]]/Taulukko2[[#This Row],[Asukasluku 31.12.2019]]</f>
        <v>45.897641030023664</v>
      </c>
    </row>
    <row r="215" spans="1:8" x14ac:dyDescent="0.3">
      <c r="A215">
        <v>678</v>
      </c>
      <c r="B215" t="s">
        <v>220</v>
      </c>
      <c r="C215" s="7">
        <v>24679</v>
      </c>
      <c r="D215" s="7">
        <v>1318139.67</v>
      </c>
      <c r="E215" s="7">
        <v>3469068</v>
      </c>
      <c r="F215" s="7">
        <v>2150928.33</v>
      </c>
      <c r="G215" s="7">
        <v>2290340.3513888889</v>
      </c>
      <c r="H215" s="7">
        <f>Taulukko2[[#This Row],[Muutos vuoden 2022 tasossa, €]]/Taulukko2[[#This Row],[Asukasluku 31.12.2019]]</f>
        <v>92.805233250491867</v>
      </c>
    </row>
    <row r="216" spans="1:8" x14ac:dyDescent="0.3">
      <c r="A216">
        <v>680</v>
      </c>
      <c r="B216" t="s">
        <v>221</v>
      </c>
      <c r="C216" s="7">
        <v>24056</v>
      </c>
      <c r="D216" s="7">
        <v>813534.89</v>
      </c>
      <c r="E216" s="7">
        <v>2628132.48</v>
      </c>
      <c r="F216" s="7">
        <v>1814597.5899999999</v>
      </c>
      <c r="G216" s="7">
        <v>1932210.3967592593</v>
      </c>
      <c r="H216" s="7">
        <f>Taulukko2[[#This Row],[Muutos vuoden 2022 tasossa, €]]/Taulukko2[[#This Row],[Asukasluku 31.12.2019]]</f>
        <v>80.321350048190027</v>
      </c>
    </row>
    <row r="217" spans="1:8" x14ac:dyDescent="0.3">
      <c r="A217">
        <v>681</v>
      </c>
      <c r="B217" t="s">
        <v>222</v>
      </c>
      <c r="C217" s="7">
        <v>3431</v>
      </c>
      <c r="D217" s="7">
        <v>154482.01</v>
      </c>
      <c r="E217" s="7">
        <v>322665.12</v>
      </c>
      <c r="F217" s="7">
        <v>168183.11</v>
      </c>
      <c r="G217" s="7">
        <v>179083.86712962962</v>
      </c>
      <c r="H217" s="7">
        <f>Taulukko2[[#This Row],[Muutos vuoden 2022 tasossa, €]]/Taulukko2[[#This Row],[Asukasluku 31.12.2019]]</f>
        <v>52.195822538510527</v>
      </c>
    </row>
    <row r="218" spans="1:8" x14ac:dyDescent="0.3">
      <c r="A218">
        <v>683</v>
      </c>
      <c r="B218" t="s">
        <v>223</v>
      </c>
      <c r="C218" s="7">
        <v>3783</v>
      </c>
      <c r="D218" s="7">
        <v>149623.82999999999</v>
      </c>
      <c r="E218" s="7">
        <v>350250.48</v>
      </c>
      <c r="F218" s="7">
        <v>200626.65</v>
      </c>
      <c r="G218" s="7">
        <v>213630.22916666669</v>
      </c>
      <c r="H218" s="7">
        <f>Taulukko2[[#This Row],[Muutos vuoden 2022 tasossa, €]]/Taulukko2[[#This Row],[Asukasluku 31.12.2019]]</f>
        <v>56.4711152965019</v>
      </c>
    </row>
    <row r="219" spans="1:8" x14ac:dyDescent="0.3">
      <c r="A219">
        <v>684</v>
      </c>
      <c r="B219" t="s">
        <v>224</v>
      </c>
      <c r="C219" s="7">
        <v>39205</v>
      </c>
      <c r="D219" s="7">
        <v>1969630.24</v>
      </c>
      <c r="E219" s="7">
        <v>4345112.16</v>
      </c>
      <c r="F219" s="7">
        <v>2375481.92</v>
      </c>
      <c r="G219" s="7">
        <v>2529448.3407407408</v>
      </c>
      <c r="H219" s="7">
        <f>Taulukko2[[#This Row],[Muutos vuoden 2022 tasossa, €]]/Taulukko2[[#This Row],[Asukasluku 31.12.2019]]</f>
        <v>64.518513983949518</v>
      </c>
    </row>
    <row r="220" spans="1:8" x14ac:dyDescent="0.3">
      <c r="A220">
        <v>686</v>
      </c>
      <c r="B220" t="s">
        <v>225</v>
      </c>
      <c r="C220" s="7">
        <v>3121</v>
      </c>
      <c r="D220" s="7">
        <v>80997.710000000006</v>
      </c>
      <c r="E220" s="7">
        <v>224026.56</v>
      </c>
      <c r="F220" s="7">
        <v>143028.84999999998</v>
      </c>
      <c r="G220" s="7">
        <v>152299.2384259259</v>
      </c>
      <c r="H220" s="7">
        <f>Taulukko2[[#This Row],[Muutos vuoden 2022 tasossa, €]]/Taulukko2[[#This Row],[Asukasluku 31.12.2019]]</f>
        <v>48.798218015355943</v>
      </c>
    </row>
    <row r="221" spans="1:8" x14ac:dyDescent="0.3">
      <c r="A221">
        <v>687</v>
      </c>
      <c r="B221" t="s">
        <v>226</v>
      </c>
      <c r="C221" s="7">
        <v>1602</v>
      </c>
      <c r="D221" s="7">
        <v>61165.66</v>
      </c>
      <c r="E221" s="7">
        <v>134583.12</v>
      </c>
      <c r="F221" s="7">
        <v>73417.459999999992</v>
      </c>
      <c r="G221" s="7">
        <v>78175.999074074076</v>
      </c>
      <c r="H221" s="7">
        <f>Taulukko2[[#This Row],[Muutos vuoden 2022 tasossa, €]]/Taulukko2[[#This Row],[Asukasluku 31.12.2019]]</f>
        <v>48.799000670458227</v>
      </c>
    </row>
    <row r="222" spans="1:8" x14ac:dyDescent="0.3">
      <c r="A222">
        <v>689</v>
      </c>
      <c r="B222" t="s">
        <v>227</v>
      </c>
      <c r="C222" s="7">
        <v>3226</v>
      </c>
      <c r="D222" s="7">
        <v>175751.07</v>
      </c>
      <c r="E222" s="7">
        <v>343563.12</v>
      </c>
      <c r="F222" s="7">
        <v>167812.05</v>
      </c>
      <c r="G222" s="7">
        <v>178688.75694444444</v>
      </c>
      <c r="H222" s="7">
        <f>Taulukko2[[#This Row],[Muutos vuoden 2022 tasossa, €]]/Taulukko2[[#This Row],[Asukasluku 31.12.2019]]</f>
        <v>55.390191241303299</v>
      </c>
    </row>
    <row r="223" spans="1:8" x14ac:dyDescent="0.3">
      <c r="A223">
        <v>691</v>
      </c>
      <c r="B223" t="s">
        <v>228</v>
      </c>
      <c r="C223" s="7">
        <v>2718</v>
      </c>
      <c r="D223" s="7">
        <v>97598.22</v>
      </c>
      <c r="E223" s="7">
        <v>101146.32</v>
      </c>
      <c r="F223" s="7">
        <v>3548.1000000000058</v>
      </c>
      <c r="G223" s="7">
        <v>3778.0694444444507</v>
      </c>
      <c r="H223" s="7">
        <f>Taulukko2[[#This Row],[Muutos vuoden 2022 tasossa, €]]/Taulukko2[[#This Row],[Asukasluku 31.12.2019]]</f>
        <v>1.3900181914806662</v>
      </c>
    </row>
    <row r="224" spans="1:8" x14ac:dyDescent="0.3">
      <c r="A224">
        <v>694</v>
      </c>
      <c r="B224" t="s">
        <v>229</v>
      </c>
      <c r="C224" s="7">
        <v>28793</v>
      </c>
      <c r="D224" s="7">
        <v>1291828.48</v>
      </c>
      <c r="E224" s="7">
        <v>3804271.92</v>
      </c>
      <c r="F224" s="7">
        <v>2512443.44</v>
      </c>
      <c r="G224" s="7">
        <v>2675286.9962962964</v>
      </c>
      <c r="H224" s="7">
        <f>Taulukko2[[#This Row],[Muutos vuoden 2022 tasossa, €]]/Taulukko2[[#This Row],[Asukasluku 31.12.2019]]</f>
        <v>92.914492977331165</v>
      </c>
    </row>
    <row r="225" spans="1:8" x14ac:dyDescent="0.3">
      <c r="A225">
        <v>697</v>
      </c>
      <c r="B225" t="s">
        <v>230</v>
      </c>
      <c r="C225" s="7">
        <v>1272</v>
      </c>
      <c r="D225" s="7">
        <v>90146.78</v>
      </c>
      <c r="E225" s="7">
        <v>91951.2</v>
      </c>
      <c r="F225" s="7">
        <v>1804.4199999999983</v>
      </c>
      <c r="G225" s="7">
        <v>1921.3731481481464</v>
      </c>
      <c r="H225" s="7">
        <f>Taulukko2[[#This Row],[Muutos vuoden 2022 tasossa, €]]/Taulukko2[[#This Row],[Asukasluku 31.12.2019]]</f>
        <v>1.5105134812485428</v>
      </c>
    </row>
    <row r="226" spans="1:8" x14ac:dyDescent="0.3">
      <c r="A226">
        <v>698</v>
      </c>
      <c r="B226" t="s">
        <v>231</v>
      </c>
      <c r="C226" s="7">
        <v>63042</v>
      </c>
      <c r="D226" s="7">
        <v>4931211.8</v>
      </c>
      <c r="E226" s="7">
        <v>7739783.2800000003</v>
      </c>
      <c r="F226" s="7">
        <v>2808571.4800000004</v>
      </c>
      <c r="G226" s="7">
        <v>2990608.5203703712</v>
      </c>
      <c r="H226" s="7">
        <f>Taulukko2[[#This Row],[Muutos vuoden 2022 tasossa, €]]/Taulukko2[[#This Row],[Asukasluku 31.12.2019]]</f>
        <v>47.438350946517737</v>
      </c>
    </row>
    <row r="227" spans="1:8" x14ac:dyDescent="0.3">
      <c r="A227">
        <v>700</v>
      </c>
      <c r="B227" t="s">
        <v>232</v>
      </c>
      <c r="C227" s="7">
        <v>4994</v>
      </c>
      <c r="D227" s="7">
        <v>245730.54</v>
      </c>
      <c r="E227" s="7">
        <v>466443.36</v>
      </c>
      <c r="F227" s="7">
        <v>220712.81999999998</v>
      </c>
      <c r="G227" s="7">
        <v>235018.28055555554</v>
      </c>
      <c r="H227" s="7">
        <f>Taulukko2[[#This Row],[Muutos vuoden 2022 tasossa, €]]/Taulukko2[[#This Row],[Asukasluku 31.12.2019]]</f>
        <v>47.060128265029142</v>
      </c>
    </row>
    <row r="228" spans="1:8" x14ac:dyDescent="0.3">
      <c r="A228">
        <v>702</v>
      </c>
      <c r="B228" t="s">
        <v>233</v>
      </c>
      <c r="C228" s="7">
        <v>4283</v>
      </c>
      <c r="D228" s="7">
        <v>103426.24000000001</v>
      </c>
      <c r="E228" s="7">
        <v>343563.12</v>
      </c>
      <c r="F228" s="7">
        <v>240136.88</v>
      </c>
      <c r="G228" s="7">
        <v>255701.30740740744</v>
      </c>
      <c r="H228" s="7">
        <f>Taulukko2[[#This Row],[Muutos vuoden 2022 tasossa, €]]/Taulukko2[[#This Row],[Asukasluku 31.12.2019]]</f>
        <v>59.701449312959944</v>
      </c>
    </row>
    <row r="229" spans="1:8" x14ac:dyDescent="0.3">
      <c r="A229">
        <v>704</v>
      </c>
      <c r="B229" t="s">
        <v>234</v>
      </c>
      <c r="C229" s="7">
        <v>6327</v>
      </c>
      <c r="D229" s="7">
        <v>111915.26</v>
      </c>
      <c r="E229" s="7">
        <v>199784.88</v>
      </c>
      <c r="F229" s="7">
        <v>87869.62000000001</v>
      </c>
      <c r="G229" s="7">
        <v>93564.873148148166</v>
      </c>
      <c r="H229" s="7">
        <f>Taulukko2[[#This Row],[Muutos vuoden 2022 tasossa, €]]/Taulukko2[[#This Row],[Asukasluku 31.12.2019]]</f>
        <v>14.78818921260442</v>
      </c>
    </row>
    <row r="230" spans="1:8" x14ac:dyDescent="0.3">
      <c r="A230">
        <v>707</v>
      </c>
      <c r="B230" t="s">
        <v>235</v>
      </c>
      <c r="C230" s="7">
        <v>2126</v>
      </c>
      <c r="D230" s="7">
        <v>125351.9</v>
      </c>
      <c r="E230" s="7">
        <v>325172.88</v>
      </c>
      <c r="F230" s="7">
        <v>199820.98</v>
      </c>
      <c r="G230" s="7">
        <v>212772.33981481483</v>
      </c>
      <c r="H230" s="7">
        <f>Taulukko2[[#This Row],[Muutos vuoden 2022 tasossa, €]]/Taulukko2[[#This Row],[Asukasluku 31.12.2019]]</f>
        <v>100.08106294205777</v>
      </c>
    </row>
    <row r="231" spans="1:8" x14ac:dyDescent="0.3">
      <c r="A231">
        <v>710</v>
      </c>
      <c r="B231" t="s">
        <v>236</v>
      </c>
      <c r="C231" s="7">
        <v>27536</v>
      </c>
      <c r="D231" s="7">
        <v>2109233.52</v>
      </c>
      <c r="E231" s="7">
        <v>3565198.8</v>
      </c>
      <c r="F231" s="7">
        <v>1455965.2799999998</v>
      </c>
      <c r="G231" s="7">
        <v>1550333.4</v>
      </c>
      <c r="H231" s="7">
        <f>Taulukko2[[#This Row],[Muutos vuoden 2022 tasossa, €]]/Taulukko2[[#This Row],[Asukasluku 31.12.2019]]</f>
        <v>56.302055490993602</v>
      </c>
    </row>
    <row r="232" spans="1:8" x14ac:dyDescent="0.3">
      <c r="A232">
        <v>729</v>
      </c>
      <c r="B232" t="s">
        <v>237</v>
      </c>
      <c r="C232" s="7">
        <v>9309</v>
      </c>
      <c r="D232" s="7">
        <v>720426.86</v>
      </c>
      <c r="E232" s="7">
        <v>1394314.56</v>
      </c>
      <c r="F232" s="7">
        <v>673887.70000000007</v>
      </c>
      <c r="G232" s="7">
        <v>717565.60648148158</v>
      </c>
      <c r="H232" s="7">
        <f>Taulukko2[[#This Row],[Muutos vuoden 2022 tasossa, €]]/Taulukko2[[#This Row],[Asukasluku 31.12.2019]]</f>
        <v>77.082995647382276</v>
      </c>
    </row>
    <row r="233" spans="1:8" x14ac:dyDescent="0.3">
      <c r="A233">
        <v>732</v>
      </c>
      <c r="B233" t="s">
        <v>238</v>
      </c>
      <c r="C233" s="7">
        <v>3400</v>
      </c>
      <c r="D233" s="7">
        <v>128388.26</v>
      </c>
      <c r="E233" s="7">
        <v>278361.36</v>
      </c>
      <c r="F233" s="7">
        <v>149973.09999999998</v>
      </c>
      <c r="G233" s="7">
        <v>159693.57870370368</v>
      </c>
      <c r="H233" s="7">
        <f>Taulukko2[[#This Row],[Muutos vuoden 2022 tasossa, €]]/Taulukko2[[#This Row],[Asukasluku 31.12.2019]]</f>
        <v>46.968699618736373</v>
      </c>
    </row>
    <row r="234" spans="1:8" x14ac:dyDescent="0.3">
      <c r="A234">
        <v>734</v>
      </c>
      <c r="B234" t="s">
        <v>239</v>
      </c>
      <c r="C234" s="7">
        <v>51833</v>
      </c>
      <c r="D234" s="7">
        <v>3517367.05</v>
      </c>
      <c r="E234" s="7">
        <v>7551701.2800000003</v>
      </c>
      <c r="F234" s="7">
        <v>4034334.2300000004</v>
      </c>
      <c r="G234" s="7">
        <v>4295818.856018519</v>
      </c>
      <c r="H234" s="7">
        <f>Taulukko2[[#This Row],[Muutos vuoden 2022 tasossa, €]]/Taulukko2[[#This Row],[Asukasluku 31.12.2019]]</f>
        <v>82.878067177638172</v>
      </c>
    </row>
    <row r="235" spans="1:8" x14ac:dyDescent="0.3">
      <c r="A235">
        <v>738</v>
      </c>
      <c r="B235" t="s">
        <v>240</v>
      </c>
      <c r="C235" s="7">
        <v>2945</v>
      </c>
      <c r="D235" s="7">
        <v>38489.339999999997</v>
      </c>
      <c r="E235" s="7">
        <v>127059.84</v>
      </c>
      <c r="F235" s="7">
        <v>88570.5</v>
      </c>
      <c r="G235" s="7">
        <v>94311.180555555562</v>
      </c>
      <c r="H235" s="7">
        <f>Taulukko2[[#This Row],[Muutos vuoden 2022 tasossa, €]]/Taulukko2[[#This Row],[Asukasluku 31.12.2019]]</f>
        <v>32.024169967930582</v>
      </c>
    </row>
    <row r="236" spans="1:8" x14ac:dyDescent="0.3">
      <c r="A236">
        <v>739</v>
      </c>
      <c r="B236" t="s">
        <v>241</v>
      </c>
      <c r="C236" s="7">
        <v>3383</v>
      </c>
      <c r="D236" s="7">
        <v>81155.63</v>
      </c>
      <c r="E236" s="7">
        <v>198113.04</v>
      </c>
      <c r="F236" s="7">
        <v>116957.41</v>
      </c>
      <c r="G236" s="7">
        <v>124537.98287037038</v>
      </c>
      <c r="H236" s="7">
        <f>Taulukko2[[#This Row],[Muutos vuoden 2022 tasossa, €]]/Taulukko2[[#This Row],[Asukasluku 31.12.2019]]</f>
        <v>36.812882905814476</v>
      </c>
    </row>
    <row r="237" spans="1:8" x14ac:dyDescent="0.3">
      <c r="A237">
        <v>740</v>
      </c>
      <c r="B237" t="s">
        <v>242</v>
      </c>
      <c r="C237" s="7">
        <v>32974</v>
      </c>
      <c r="D237" s="7">
        <v>2119373.9500000002</v>
      </c>
      <c r="E237" s="7">
        <v>5171837.04</v>
      </c>
      <c r="F237" s="7">
        <v>3052463.09</v>
      </c>
      <c r="G237" s="7">
        <v>3250307.9199074074</v>
      </c>
      <c r="H237" s="7">
        <f>Taulukko2[[#This Row],[Muutos vuoden 2022 tasossa, €]]/Taulukko2[[#This Row],[Asukasluku 31.12.2019]]</f>
        <v>98.571842054570496</v>
      </c>
    </row>
    <row r="238" spans="1:8" x14ac:dyDescent="0.3">
      <c r="A238">
        <v>742</v>
      </c>
      <c r="B238" t="s">
        <v>243</v>
      </c>
      <c r="C238" s="7">
        <v>1005</v>
      </c>
      <c r="D238" s="7">
        <v>60364.39</v>
      </c>
      <c r="E238" s="7">
        <v>86935.679999999993</v>
      </c>
      <c r="F238" s="7">
        <v>26571.289999999994</v>
      </c>
      <c r="G238" s="7">
        <v>28293.503240740734</v>
      </c>
      <c r="H238" s="7">
        <f>Taulukko2[[#This Row],[Muutos vuoden 2022 tasossa, €]]/Taulukko2[[#This Row],[Asukasluku 31.12.2019]]</f>
        <v>28.152739543025607</v>
      </c>
    </row>
    <row r="239" spans="1:8" x14ac:dyDescent="0.3">
      <c r="A239">
        <v>743</v>
      </c>
      <c r="B239" t="s">
        <v>244</v>
      </c>
      <c r="C239" s="7">
        <v>63781</v>
      </c>
      <c r="D239" s="7">
        <v>3358844.28</v>
      </c>
      <c r="E239" s="7">
        <v>6812748</v>
      </c>
      <c r="F239" s="7">
        <v>3453903.72</v>
      </c>
      <c r="G239" s="7">
        <v>3677767.8500000006</v>
      </c>
      <c r="H239" s="7">
        <f>Taulukko2[[#This Row],[Muutos vuoden 2022 tasossa, €]]/Taulukko2[[#This Row],[Asukasluku 31.12.2019]]</f>
        <v>57.662436305482835</v>
      </c>
    </row>
    <row r="240" spans="1:8" x14ac:dyDescent="0.3">
      <c r="A240">
        <v>746</v>
      </c>
      <c r="B240" t="s">
        <v>245</v>
      </c>
      <c r="C240" s="7">
        <v>4910</v>
      </c>
      <c r="D240" s="7">
        <v>132411.72</v>
      </c>
      <c r="E240" s="7">
        <v>315141.84000000003</v>
      </c>
      <c r="F240" s="7">
        <v>182730.12000000002</v>
      </c>
      <c r="G240" s="7">
        <v>194573.73888888894</v>
      </c>
      <c r="H240" s="7">
        <f>Taulukko2[[#This Row],[Muutos vuoden 2022 tasossa, €]]/Taulukko2[[#This Row],[Asukasluku 31.12.2019]]</f>
        <v>39.628052726861291</v>
      </c>
    </row>
    <row r="241" spans="1:8" x14ac:dyDescent="0.3">
      <c r="A241">
        <v>747</v>
      </c>
      <c r="B241" t="s">
        <v>246</v>
      </c>
      <c r="C241" s="7">
        <v>1437</v>
      </c>
      <c r="D241" s="7">
        <v>49545.56</v>
      </c>
      <c r="E241" s="7">
        <v>174707.28</v>
      </c>
      <c r="F241" s="7">
        <v>125161.72</v>
      </c>
      <c r="G241" s="7">
        <v>133274.05370370371</v>
      </c>
      <c r="H241" s="7">
        <f>Taulukko2[[#This Row],[Muutos vuoden 2022 tasossa, €]]/Taulukko2[[#This Row],[Asukasluku 31.12.2019]]</f>
        <v>92.744644191860615</v>
      </c>
    </row>
    <row r="242" spans="1:8" x14ac:dyDescent="0.3">
      <c r="A242">
        <v>748</v>
      </c>
      <c r="B242" t="s">
        <v>247</v>
      </c>
      <c r="C242" s="7">
        <v>5145</v>
      </c>
      <c r="D242" s="7">
        <v>194493</v>
      </c>
      <c r="E242" s="7">
        <v>414616.32000000001</v>
      </c>
      <c r="F242" s="7">
        <v>220123.32</v>
      </c>
      <c r="G242" s="7">
        <v>234390.57222222225</v>
      </c>
      <c r="H242" s="7">
        <f>Taulukko2[[#This Row],[Muutos vuoden 2022 tasossa, €]]/Taulukko2[[#This Row],[Asukasluku 31.12.2019]]</f>
        <v>45.556962531044171</v>
      </c>
    </row>
    <row r="243" spans="1:8" x14ac:dyDescent="0.3">
      <c r="A243">
        <v>749</v>
      </c>
      <c r="B243" t="s">
        <v>248</v>
      </c>
      <c r="C243" s="7">
        <v>21423</v>
      </c>
      <c r="D243" s="7">
        <v>1105297.24</v>
      </c>
      <c r="E243" s="7">
        <v>1701097.2</v>
      </c>
      <c r="F243" s="7">
        <v>595799.96</v>
      </c>
      <c r="G243" s="7">
        <v>634416.62407407409</v>
      </c>
      <c r="H243" s="7">
        <f>Taulukko2[[#This Row],[Muutos vuoden 2022 tasossa, €]]/Taulukko2[[#This Row],[Asukasluku 31.12.2019]]</f>
        <v>29.61380871372236</v>
      </c>
    </row>
    <row r="244" spans="1:8" x14ac:dyDescent="0.3">
      <c r="A244">
        <v>751</v>
      </c>
      <c r="B244" t="s">
        <v>249</v>
      </c>
      <c r="C244" s="7">
        <v>2988</v>
      </c>
      <c r="D244" s="7">
        <v>64920.89</v>
      </c>
      <c r="E244" s="7">
        <v>133747.20000000001</v>
      </c>
      <c r="F244" s="7">
        <v>68826.310000000012</v>
      </c>
      <c r="G244" s="7">
        <v>73287.274537037054</v>
      </c>
      <c r="H244" s="7">
        <f>Taulukko2[[#This Row],[Muutos vuoden 2022 tasossa, €]]/Taulukko2[[#This Row],[Asukasluku 31.12.2019]]</f>
        <v>24.527200313600083</v>
      </c>
    </row>
    <row r="245" spans="1:8" x14ac:dyDescent="0.3">
      <c r="A245">
        <v>753</v>
      </c>
      <c r="B245" t="s">
        <v>250</v>
      </c>
      <c r="C245" s="7">
        <v>21170</v>
      </c>
      <c r="D245" s="7">
        <v>839722.43</v>
      </c>
      <c r="E245" s="7">
        <v>1458680.4</v>
      </c>
      <c r="F245" s="7">
        <v>618957.96999999986</v>
      </c>
      <c r="G245" s="7">
        <v>659075.61620370357</v>
      </c>
      <c r="H245" s="7">
        <f>Taulukko2[[#This Row],[Muutos vuoden 2022 tasossa, €]]/Taulukko2[[#This Row],[Asukasluku 31.12.2019]]</f>
        <v>31.132527926485761</v>
      </c>
    </row>
    <row r="246" spans="1:8" x14ac:dyDescent="0.3">
      <c r="A246">
        <v>755</v>
      </c>
      <c r="B246" t="s">
        <v>251</v>
      </c>
      <c r="C246" s="7">
        <v>6145</v>
      </c>
      <c r="D246" s="7">
        <v>309638.02</v>
      </c>
      <c r="E246" s="7">
        <v>418795.92</v>
      </c>
      <c r="F246" s="7">
        <v>109157.89999999997</v>
      </c>
      <c r="G246" s="7">
        <v>116232.94907407404</v>
      </c>
      <c r="H246" s="7">
        <f>Taulukko2[[#This Row],[Muutos vuoden 2022 tasossa, €]]/Taulukko2[[#This Row],[Asukasluku 31.12.2019]]</f>
        <v>18.915044601151187</v>
      </c>
    </row>
    <row r="247" spans="1:8" x14ac:dyDescent="0.3">
      <c r="A247">
        <v>758</v>
      </c>
      <c r="B247" t="s">
        <v>252</v>
      </c>
      <c r="C247" s="7">
        <v>8303</v>
      </c>
      <c r="D247" s="7">
        <v>263894.12</v>
      </c>
      <c r="E247" s="7">
        <v>600190.56000000006</v>
      </c>
      <c r="F247" s="7">
        <v>336296.44000000006</v>
      </c>
      <c r="G247" s="7">
        <v>358093.43148148159</v>
      </c>
      <c r="H247" s="7">
        <f>Taulukko2[[#This Row],[Muutos vuoden 2022 tasossa, €]]/Taulukko2[[#This Row],[Asukasluku 31.12.2019]]</f>
        <v>43.128198420026685</v>
      </c>
    </row>
    <row r="248" spans="1:8" x14ac:dyDescent="0.3">
      <c r="A248">
        <v>759</v>
      </c>
      <c r="B248" t="s">
        <v>253</v>
      </c>
      <c r="C248" s="7">
        <v>2052</v>
      </c>
      <c r="D248" s="7">
        <v>25594.15</v>
      </c>
      <c r="E248" s="7">
        <v>102818.16</v>
      </c>
      <c r="F248" s="7">
        <v>77224.010000000009</v>
      </c>
      <c r="G248" s="7">
        <v>82229.269907407419</v>
      </c>
      <c r="H248" s="7">
        <f>Taulukko2[[#This Row],[Muutos vuoden 2022 tasossa, €]]/Taulukko2[[#This Row],[Asukasluku 31.12.2019]]</f>
        <v>40.072743619594256</v>
      </c>
    </row>
    <row r="249" spans="1:8" x14ac:dyDescent="0.3">
      <c r="A249">
        <v>761</v>
      </c>
      <c r="B249" t="s">
        <v>254</v>
      </c>
      <c r="C249" s="7">
        <v>8711</v>
      </c>
      <c r="D249" s="7">
        <v>333304.68</v>
      </c>
      <c r="E249" s="7">
        <v>789944.4</v>
      </c>
      <c r="F249" s="7">
        <v>456639.72000000003</v>
      </c>
      <c r="G249" s="7">
        <v>486236.73888888897</v>
      </c>
      <c r="H249" s="7">
        <f>Taulukko2[[#This Row],[Muutos vuoden 2022 tasossa, €]]/Taulukko2[[#This Row],[Asukasluku 31.12.2019]]</f>
        <v>55.818704957971413</v>
      </c>
    </row>
    <row r="250" spans="1:8" x14ac:dyDescent="0.3">
      <c r="A250">
        <v>762</v>
      </c>
      <c r="B250" t="s">
        <v>255</v>
      </c>
      <c r="C250" s="7">
        <v>3897</v>
      </c>
      <c r="D250" s="7">
        <v>197697.93</v>
      </c>
      <c r="E250" s="7">
        <v>327680.64000000001</v>
      </c>
      <c r="F250" s="7">
        <v>129982.71000000002</v>
      </c>
      <c r="G250" s="7">
        <v>138407.5152777778</v>
      </c>
      <c r="H250" s="7">
        <f>Taulukko2[[#This Row],[Muutos vuoden 2022 tasossa, €]]/Taulukko2[[#This Row],[Asukasluku 31.12.2019]]</f>
        <v>35.516426809796712</v>
      </c>
    </row>
    <row r="251" spans="1:8" x14ac:dyDescent="0.3">
      <c r="A251">
        <v>765</v>
      </c>
      <c r="B251" t="s">
        <v>256</v>
      </c>
      <c r="C251" s="7">
        <v>10336</v>
      </c>
      <c r="D251" s="7">
        <v>511002.95</v>
      </c>
      <c r="E251" s="7">
        <v>854310.24</v>
      </c>
      <c r="F251" s="7">
        <v>343307.29</v>
      </c>
      <c r="G251" s="7">
        <v>365558.68842592591</v>
      </c>
      <c r="H251" s="7">
        <f>Taulukko2[[#This Row],[Muutos vuoden 2022 tasossa, €]]/Taulukko2[[#This Row],[Asukasluku 31.12.2019]]</f>
        <v>35.367520165047011</v>
      </c>
    </row>
    <row r="252" spans="1:8" x14ac:dyDescent="0.3">
      <c r="A252">
        <v>768</v>
      </c>
      <c r="B252" t="s">
        <v>257</v>
      </c>
      <c r="C252" s="7">
        <v>2492</v>
      </c>
      <c r="D252" s="7">
        <v>83766.67</v>
      </c>
      <c r="E252" s="7">
        <v>152137.44</v>
      </c>
      <c r="F252" s="7">
        <v>68370.77</v>
      </c>
      <c r="G252" s="7">
        <v>72802.208796296312</v>
      </c>
      <c r="H252" s="7">
        <f>Taulukko2[[#This Row],[Muutos vuoden 2022 tasossa, €]]/Taulukko2[[#This Row],[Asukasluku 31.12.2019]]</f>
        <v>29.214369500921475</v>
      </c>
    </row>
    <row r="253" spans="1:8" x14ac:dyDescent="0.3">
      <c r="A253">
        <v>777</v>
      </c>
      <c r="B253" t="s">
        <v>258</v>
      </c>
      <c r="C253" s="7">
        <v>7727</v>
      </c>
      <c r="D253" s="7">
        <v>352293.4</v>
      </c>
      <c r="E253" s="7">
        <v>804155.04</v>
      </c>
      <c r="F253" s="7">
        <v>451861.64</v>
      </c>
      <c r="G253" s="7">
        <v>481148.96851851855</v>
      </c>
      <c r="H253" s="7">
        <f>Taulukko2[[#This Row],[Muutos vuoden 2022 tasossa, €]]/Taulukko2[[#This Row],[Asukasluku 31.12.2019]]</f>
        <v>62.268534815390005</v>
      </c>
    </row>
    <row r="254" spans="1:8" x14ac:dyDescent="0.3">
      <c r="A254">
        <v>778</v>
      </c>
      <c r="B254" t="s">
        <v>259</v>
      </c>
      <c r="C254" s="7">
        <v>7064</v>
      </c>
      <c r="D254" s="7">
        <v>337336.16</v>
      </c>
      <c r="E254" s="7">
        <v>631955.52</v>
      </c>
      <c r="F254" s="7">
        <v>294619.36000000004</v>
      </c>
      <c r="G254" s="7">
        <v>313715.05925925932</v>
      </c>
      <c r="H254" s="7">
        <f>Taulukko2[[#This Row],[Muutos vuoden 2022 tasossa, €]]/Taulukko2[[#This Row],[Asukasluku 31.12.2019]]</f>
        <v>44.410399102386656</v>
      </c>
    </row>
    <row r="255" spans="1:8" x14ac:dyDescent="0.3">
      <c r="A255">
        <v>781</v>
      </c>
      <c r="B255" t="s">
        <v>260</v>
      </c>
      <c r="C255" s="7">
        <v>3657</v>
      </c>
      <c r="D255" s="7">
        <v>93871.91</v>
      </c>
      <c r="E255" s="7">
        <v>316813.68</v>
      </c>
      <c r="F255" s="7">
        <v>222941.77</v>
      </c>
      <c r="G255" s="7">
        <v>237391.69953703703</v>
      </c>
      <c r="H255" s="7">
        <f>Taulukko2[[#This Row],[Muutos vuoden 2022 tasossa, €]]/Taulukko2[[#This Row],[Asukasluku 31.12.2019]]</f>
        <v>64.914328558117859</v>
      </c>
    </row>
    <row r="256" spans="1:8" x14ac:dyDescent="0.3">
      <c r="A256">
        <v>783</v>
      </c>
      <c r="B256" t="s">
        <v>261</v>
      </c>
      <c r="C256" s="7">
        <v>6721</v>
      </c>
      <c r="D256" s="7">
        <v>144542.65</v>
      </c>
      <c r="E256" s="7">
        <v>463935.6</v>
      </c>
      <c r="F256" s="7">
        <v>319392.94999999995</v>
      </c>
      <c r="G256" s="7">
        <v>340094.34490740736</v>
      </c>
      <c r="H256" s="7">
        <f>Taulukko2[[#This Row],[Muutos vuoden 2022 tasossa, €]]/Taulukko2[[#This Row],[Asukasluku 31.12.2019]]</f>
        <v>50.601747494034718</v>
      </c>
    </row>
    <row r="257" spans="1:8" x14ac:dyDescent="0.3">
      <c r="A257">
        <v>785</v>
      </c>
      <c r="B257" t="s">
        <v>262</v>
      </c>
      <c r="C257" s="7">
        <v>2792</v>
      </c>
      <c r="D257" s="7">
        <v>48121.919999999998</v>
      </c>
      <c r="E257" s="7">
        <v>231549.84</v>
      </c>
      <c r="F257" s="7">
        <v>183427.91999999998</v>
      </c>
      <c r="G257" s="7">
        <v>195316.76666666666</v>
      </c>
      <c r="H257" s="7">
        <f>Taulukko2[[#This Row],[Muutos vuoden 2022 tasossa, €]]/Taulukko2[[#This Row],[Asukasluku 31.12.2019]]</f>
        <v>69.955861986628463</v>
      </c>
    </row>
    <row r="258" spans="1:8" x14ac:dyDescent="0.3">
      <c r="A258">
        <v>790</v>
      </c>
      <c r="B258" t="s">
        <v>263</v>
      </c>
      <c r="C258" s="7">
        <v>24277</v>
      </c>
      <c r="D258" s="7">
        <v>277546.78000000003</v>
      </c>
      <c r="E258" s="7">
        <v>1941006.24</v>
      </c>
      <c r="F258" s="7">
        <v>1663459.46</v>
      </c>
      <c r="G258" s="7">
        <v>1771276.276851852</v>
      </c>
      <c r="H258" s="7">
        <f>Taulukko2[[#This Row],[Muutos vuoden 2022 tasossa, €]]/Taulukko2[[#This Row],[Asukasluku 31.12.2019]]</f>
        <v>72.961085671699635</v>
      </c>
    </row>
    <row r="259" spans="1:8" x14ac:dyDescent="0.3">
      <c r="A259">
        <v>791</v>
      </c>
      <c r="B259" t="s">
        <v>264</v>
      </c>
      <c r="C259" s="7">
        <v>5231</v>
      </c>
      <c r="D259" s="7">
        <v>250679.03</v>
      </c>
      <c r="E259" s="7">
        <v>536660.64</v>
      </c>
      <c r="F259" s="7">
        <v>285981.61</v>
      </c>
      <c r="G259" s="7">
        <v>304517.45509259257</v>
      </c>
      <c r="H259" s="7">
        <f>Taulukko2[[#This Row],[Muutos vuoden 2022 tasossa, €]]/Taulukko2[[#This Row],[Asukasluku 31.12.2019]]</f>
        <v>58.214004032229511</v>
      </c>
    </row>
    <row r="260" spans="1:8" x14ac:dyDescent="0.3">
      <c r="A260">
        <v>831</v>
      </c>
      <c r="B260" t="s">
        <v>265</v>
      </c>
      <c r="C260" s="7">
        <v>4671</v>
      </c>
      <c r="D260" s="7">
        <v>198651.81</v>
      </c>
      <c r="E260" s="7">
        <v>385359.12</v>
      </c>
      <c r="F260" s="7">
        <v>186707.31</v>
      </c>
      <c r="G260" s="7">
        <v>198808.70972222224</v>
      </c>
      <c r="H260" s="7">
        <f>Taulukko2[[#This Row],[Muutos vuoden 2022 tasossa, €]]/Taulukko2[[#This Row],[Asukasluku 31.12.2019]]</f>
        <v>42.56234419229763</v>
      </c>
    </row>
    <row r="261" spans="1:8" x14ac:dyDescent="0.3">
      <c r="A261">
        <v>832</v>
      </c>
      <c r="B261" t="s">
        <v>266</v>
      </c>
      <c r="C261" s="7">
        <v>3976</v>
      </c>
      <c r="D261" s="7">
        <v>131214.01</v>
      </c>
      <c r="E261" s="7">
        <v>352758.24</v>
      </c>
      <c r="F261" s="7">
        <v>221544.22999999998</v>
      </c>
      <c r="G261" s="7">
        <v>235903.57824074072</v>
      </c>
      <c r="H261" s="7">
        <f>Taulukko2[[#This Row],[Muutos vuoden 2022 tasossa, €]]/Taulukko2[[#This Row],[Asukasluku 31.12.2019]]</f>
        <v>59.331885875437806</v>
      </c>
    </row>
    <row r="262" spans="1:8" x14ac:dyDescent="0.3">
      <c r="A262">
        <v>833</v>
      </c>
      <c r="B262" t="s">
        <v>267</v>
      </c>
      <c r="C262" s="7">
        <v>1639</v>
      </c>
      <c r="D262" s="7">
        <v>56941.64</v>
      </c>
      <c r="E262" s="7">
        <v>69381.36</v>
      </c>
      <c r="F262" s="7">
        <v>12439.720000000001</v>
      </c>
      <c r="G262" s="7">
        <v>13245.99814814815</v>
      </c>
      <c r="H262" s="7">
        <f>Taulukko2[[#This Row],[Muutos vuoden 2022 tasossa, €]]/Taulukko2[[#This Row],[Asukasluku 31.12.2019]]</f>
        <v>8.0817560391385914</v>
      </c>
    </row>
    <row r="263" spans="1:8" x14ac:dyDescent="0.3">
      <c r="A263">
        <v>834</v>
      </c>
      <c r="B263" t="s">
        <v>268</v>
      </c>
      <c r="C263" s="7">
        <v>6015</v>
      </c>
      <c r="D263" s="7">
        <v>146484.07999999999</v>
      </c>
      <c r="E263" s="7">
        <v>448053.12</v>
      </c>
      <c r="F263" s="7">
        <v>301569.04000000004</v>
      </c>
      <c r="G263" s="7">
        <v>321115.18148148153</v>
      </c>
      <c r="H263" s="7">
        <f>Taulukko2[[#This Row],[Muutos vuoden 2022 tasossa, €]]/Taulukko2[[#This Row],[Asukasluku 31.12.2019]]</f>
        <v>53.385732582124945</v>
      </c>
    </row>
    <row r="264" spans="1:8" x14ac:dyDescent="0.3">
      <c r="A264">
        <v>837</v>
      </c>
      <c r="B264" t="s">
        <v>269</v>
      </c>
      <c r="C264" s="7">
        <v>238140</v>
      </c>
      <c r="D264" s="7">
        <v>25098009.190000001</v>
      </c>
      <c r="E264" s="7">
        <v>46943595.359999999</v>
      </c>
      <c r="F264" s="7">
        <v>21845586.169999998</v>
      </c>
      <c r="G264" s="7">
        <v>23261503.792129628</v>
      </c>
      <c r="H264" s="7">
        <f>Taulukko2[[#This Row],[Muutos vuoden 2022 tasossa, €]]/Taulukko2[[#This Row],[Asukasluku 31.12.2019]]</f>
        <v>97.679952095950398</v>
      </c>
    </row>
    <row r="265" spans="1:8" x14ac:dyDescent="0.3">
      <c r="A265">
        <v>844</v>
      </c>
      <c r="B265" t="s">
        <v>270</v>
      </c>
      <c r="C265" s="7">
        <v>1520</v>
      </c>
      <c r="D265" s="7">
        <v>90357.97</v>
      </c>
      <c r="E265" s="7">
        <v>86099.76</v>
      </c>
      <c r="F265" s="7">
        <v>-4258.2100000000064</v>
      </c>
      <c r="G265" s="7">
        <v>-4534.2050925925996</v>
      </c>
      <c r="H265" s="7">
        <f>Taulukko2[[#This Row],[Muutos vuoden 2022 tasossa, €]]/Taulukko2[[#This Row],[Asukasluku 31.12.2019]]</f>
        <v>-2.9830296661793421</v>
      </c>
    </row>
    <row r="266" spans="1:8" x14ac:dyDescent="0.3">
      <c r="A266">
        <v>845</v>
      </c>
      <c r="B266" t="s">
        <v>271</v>
      </c>
      <c r="C266" s="7">
        <v>3001</v>
      </c>
      <c r="D266" s="7">
        <v>116198.46</v>
      </c>
      <c r="E266" s="7">
        <v>210651.84</v>
      </c>
      <c r="F266" s="7">
        <v>94453.37999999999</v>
      </c>
      <c r="G266" s="7">
        <v>100575.35833333332</v>
      </c>
      <c r="H266" s="7">
        <f>Taulukko2[[#This Row],[Muutos vuoden 2022 tasossa, €]]/Taulukko2[[#This Row],[Asukasluku 31.12.2019]]</f>
        <v>33.513948128401637</v>
      </c>
    </row>
    <row r="267" spans="1:8" x14ac:dyDescent="0.3">
      <c r="A267">
        <v>846</v>
      </c>
      <c r="B267" t="s">
        <v>272</v>
      </c>
      <c r="C267" s="7">
        <v>5076</v>
      </c>
      <c r="D267" s="7">
        <v>106205.67</v>
      </c>
      <c r="E267" s="7">
        <v>337711.68</v>
      </c>
      <c r="F267" s="7">
        <v>231506.01</v>
      </c>
      <c r="G267" s="7">
        <v>246511.0291666667</v>
      </c>
      <c r="H267" s="7">
        <f>Taulukko2[[#This Row],[Muutos vuoden 2022 tasossa, €]]/Taulukko2[[#This Row],[Asukasluku 31.12.2019]]</f>
        <v>48.564032538744428</v>
      </c>
    </row>
    <row r="268" spans="1:8" x14ac:dyDescent="0.3">
      <c r="A268">
        <v>848</v>
      </c>
      <c r="B268" t="s">
        <v>273</v>
      </c>
      <c r="C268" s="7">
        <v>4361</v>
      </c>
      <c r="D268" s="7">
        <v>252414.43</v>
      </c>
      <c r="E268" s="7">
        <v>733937.76</v>
      </c>
      <c r="F268" s="7">
        <v>481523.33</v>
      </c>
      <c r="G268" s="7">
        <v>512733.175462963</v>
      </c>
      <c r="H268" s="7">
        <f>Taulukko2[[#This Row],[Muutos vuoden 2022 tasossa, €]]/Taulukko2[[#This Row],[Asukasluku 31.12.2019]]</f>
        <v>117.57238602682023</v>
      </c>
    </row>
    <row r="269" spans="1:8" x14ac:dyDescent="0.3">
      <c r="A269">
        <v>849</v>
      </c>
      <c r="B269" t="s">
        <v>274</v>
      </c>
      <c r="C269" s="7">
        <v>3033</v>
      </c>
      <c r="D269" s="7">
        <v>48906.93</v>
      </c>
      <c r="E269" s="7">
        <v>157988.88</v>
      </c>
      <c r="F269" s="7">
        <v>109081.95000000001</v>
      </c>
      <c r="G269" s="7">
        <v>116152.07638888891</v>
      </c>
      <c r="H269" s="7">
        <f>Taulukko2[[#This Row],[Muutos vuoden 2022 tasossa, €]]/Taulukko2[[#This Row],[Asukasluku 31.12.2019]]</f>
        <v>38.296101677840063</v>
      </c>
    </row>
    <row r="270" spans="1:8" x14ac:dyDescent="0.3">
      <c r="A270">
        <v>850</v>
      </c>
      <c r="B270" t="s">
        <v>275</v>
      </c>
      <c r="C270" s="7">
        <v>2388</v>
      </c>
      <c r="D270" s="7">
        <v>162437.24</v>
      </c>
      <c r="E270" s="7">
        <v>199784.88</v>
      </c>
      <c r="F270" s="7">
        <v>37347.640000000014</v>
      </c>
      <c r="G270" s="7">
        <v>39768.320370370391</v>
      </c>
      <c r="H270" s="7">
        <f>Taulukko2[[#This Row],[Muutos vuoden 2022 tasossa, €]]/Taulukko2[[#This Row],[Asukasluku 31.12.2019]]</f>
        <v>16.653400490104854</v>
      </c>
    </row>
    <row r="271" spans="1:8" x14ac:dyDescent="0.3">
      <c r="A271">
        <v>851</v>
      </c>
      <c r="B271" t="s">
        <v>276</v>
      </c>
      <c r="C271" s="7">
        <v>21602</v>
      </c>
      <c r="D271" s="7">
        <v>1118516.3999999999</v>
      </c>
      <c r="E271" s="7">
        <v>2463456.2400000002</v>
      </c>
      <c r="F271" s="7">
        <v>1344939.8400000003</v>
      </c>
      <c r="G271" s="7">
        <v>1432111.8666666672</v>
      </c>
      <c r="H271" s="7">
        <f>Taulukko2[[#This Row],[Muutos vuoden 2022 tasossa, €]]/Taulukko2[[#This Row],[Asukasluku 31.12.2019]]</f>
        <v>66.295336851526116</v>
      </c>
    </row>
    <row r="272" spans="1:8" x14ac:dyDescent="0.3">
      <c r="A272">
        <v>853</v>
      </c>
      <c r="B272" t="s">
        <v>277</v>
      </c>
      <c r="C272" s="7">
        <v>192962</v>
      </c>
      <c r="D272" s="7">
        <v>19426717.370000001</v>
      </c>
      <c r="E272" s="7">
        <v>32786454.239999998</v>
      </c>
      <c r="F272" s="7">
        <v>13359736.869999997</v>
      </c>
      <c r="G272" s="7">
        <v>14225645.741203701</v>
      </c>
      <c r="H272" s="7">
        <f>Taulukko2[[#This Row],[Muutos vuoden 2022 tasossa, €]]/Taulukko2[[#This Row],[Asukasluku 31.12.2019]]</f>
        <v>73.722524337453493</v>
      </c>
    </row>
    <row r="273" spans="1:8" x14ac:dyDescent="0.3">
      <c r="A273">
        <v>854</v>
      </c>
      <c r="B273" t="s">
        <v>278</v>
      </c>
      <c r="C273" s="7">
        <v>3373</v>
      </c>
      <c r="D273" s="7">
        <v>71752.08</v>
      </c>
      <c r="E273" s="7">
        <v>244924.56</v>
      </c>
      <c r="F273" s="7">
        <v>173172.47999999998</v>
      </c>
      <c r="G273" s="7">
        <v>184396.62222222221</v>
      </c>
      <c r="H273" s="7">
        <f>Taulukko2[[#This Row],[Muutos vuoden 2022 tasossa, €]]/Taulukko2[[#This Row],[Asukasluku 31.12.2019]]</f>
        <v>54.668432322034455</v>
      </c>
    </row>
    <row r="274" spans="1:8" x14ac:dyDescent="0.3">
      <c r="A274">
        <v>857</v>
      </c>
      <c r="B274" t="s">
        <v>279</v>
      </c>
      <c r="C274" s="7">
        <v>2477</v>
      </c>
      <c r="D274" s="7">
        <v>174845.68</v>
      </c>
      <c r="E274" s="7">
        <v>235729.44</v>
      </c>
      <c r="F274" s="7">
        <v>60883.760000000009</v>
      </c>
      <c r="G274" s="7">
        <v>64829.929629629645</v>
      </c>
      <c r="H274" s="7">
        <f>Taulukko2[[#This Row],[Muutos vuoden 2022 tasossa, €]]/Taulukko2[[#This Row],[Asukasluku 31.12.2019]]</f>
        <v>26.172761255401554</v>
      </c>
    </row>
    <row r="275" spans="1:8" x14ac:dyDescent="0.3">
      <c r="A275">
        <v>858</v>
      </c>
      <c r="B275" t="s">
        <v>280</v>
      </c>
      <c r="C275" s="7">
        <v>38599</v>
      </c>
      <c r="D275" s="7">
        <v>1630150.04</v>
      </c>
      <c r="E275" s="7">
        <v>2638163.52</v>
      </c>
      <c r="F275" s="7">
        <v>1008013.48</v>
      </c>
      <c r="G275" s="7">
        <v>1073347.687037037</v>
      </c>
      <c r="H275" s="7">
        <f>Taulukko2[[#This Row],[Muutos vuoden 2022 tasossa, €]]/Taulukko2[[#This Row],[Asukasluku 31.12.2019]]</f>
        <v>27.807655302910359</v>
      </c>
    </row>
    <row r="276" spans="1:8" x14ac:dyDescent="0.3">
      <c r="A276">
        <v>859</v>
      </c>
      <c r="B276" t="s">
        <v>281</v>
      </c>
      <c r="C276" s="7">
        <v>6637</v>
      </c>
      <c r="D276" s="7">
        <v>193086.72</v>
      </c>
      <c r="E276" s="7">
        <v>430498.8</v>
      </c>
      <c r="F276" s="7">
        <v>237412.08</v>
      </c>
      <c r="G276" s="7">
        <v>252799.9</v>
      </c>
      <c r="H276" s="7">
        <f>Taulukko2[[#This Row],[Muutos vuoden 2022 tasossa, €]]/Taulukko2[[#This Row],[Asukasluku 31.12.2019]]</f>
        <v>38.089483200241069</v>
      </c>
    </row>
    <row r="277" spans="1:8" x14ac:dyDescent="0.3">
      <c r="A277">
        <v>886</v>
      </c>
      <c r="B277" t="s">
        <v>282</v>
      </c>
      <c r="C277" s="7">
        <v>12871</v>
      </c>
      <c r="D277" s="7">
        <v>529335.19999999995</v>
      </c>
      <c r="E277" s="7">
        <v>1243848.96</v>
      </c>
      <c r="F277" s="7">
        <v>714513.76</v>
      </c>
      <c r="G277" s="7">
        <v>760824.83703703713</v>
      </c>
      <c r="H277" s="7">
        <f>Taulukko2[[#This Row],[Muutos vuoden 2022 tasossa, €]]/Taulukko2[[#This Row],[Asukasluku 31.12.2019]]</f>
        <v>59.111555981434009</v>
      </c>
    </row>
    <row r="278" spans="1:8" x14ac:dyDescent="0.3">
      <c r="A278">
        <v>887</v>
      </c>
      <c r="B278" t="s">
        <v>283</v>
      </c>
      <c r="C278" s="7">
        <v>4688</v>
      </c>
      <c r="D278" s="7">
        <v>164015.28</v>
      </c>
      <c r="E278" s="7">
        <v>613565.28</v>
      </c>
      <c r="F278" s="7">
        <v>449550</v>
      </c>
      <c r="G278" s="7">
        <v>478687.50000000006</v>
      </c>
      <c r="H278" s="7">
        <f>Taulukko2[[#This Row],[Muutos vuoden 2022 tasossa, €]]/Taulukko2[[#This Row],[Asukasluku 31.12.2019]]</f>
        <v>102.10910836177476</v>
      </c>
    </row>
    <row r="279" spans="1:8" x14ac:dyDescent="0.3">
      <c r="A279">
        <v>889</v>
      </c>
      <c r="B279" t="s">
        <v>284</v>
      </c>
      <c r="C279" s="7">
        <v>2676</v>
      </c>
      <c r="D279" s="7">
        <v>40717.29</v>
      </c>
      <c r="E279" s="7">
        <v>135419.04</v>
      </c>
      <c r="F279" s="7">
        <v>94701.75</v>
      </c>
      <c r="G279" s="7">
        <v>100839.82638888889</v>
      </c>
      <c r="H279" s="7">
        <f>Taulukko2[[#This Row],[Muutos vuoden 2022 tasossa, €]]/Taulukko2[[#This Row],[Asukasluku 31.12.2019]]</f>
        <v>37.683044240989872</v>
      </c>
    </row>
    <row r="280" spans="1:8" x14ac:dyDescent="0.3">
      <c r="A280">
        <v>890</v>
      </c>
      <c r="B280" t="s">
        <v>285</v>
      </c>
      <c r="C280" s="7">
        <v>1212</v>
      </c>
      <c r="D280" s="7">
        <v>57070.239999999998</v>
      </c>
      <c r="E280" s="7">
        <v>40960.080000000002</v>
      </c>
      <c r="F280" s="7">
        <v>-16110.159999999996</v>
      </c>
      <c r="G280" s="7">
        <v>-17154.337037037036</v>
      </c>
      <c r="H280" s="7">
        <f>Taulukko2[[#This Row],[Muutos vuoden 2022 tasossa, €]]/Taulukko2[[#This Row],[Asukasluku 31.12.2019]]</f>
        <v>-14.153743429898544</v>
      </c>
    </row>
    <row r="281" spans="1:8" x14ac:dyDescent="0.3">
      <c r="A281">
        <v>892</v>
      </c>
      <c r="B281" t="s">
        <v>286</v>
      </c>
      <c r="C281" s="7">
        <v>3681</v>
      </c>
      <c r="D281" s="7">
        <v>185376.31</v>
      </c>
      <c r="E281" s="7">
        <v>317649.59999999998</v>
      </c>
      <c r="F281" s="7">
        <v>132273.28999999998</v>
      </c>
      <c r="G281" s="7">
        <v>140846.55879629627</v>
      </c>
      <c r="H281" s="7">
        <f>Taulukko2[[#This Row],[Muutos vuoden 2022 tasossa, €]]/Taulukko2[[#This Row],[Asukasluku 31.12.2019]]</f>
        <v>38.263123824041365</v>
      </c>
    </row>
    <row r="282" spans="1:8" x14ac:dyDescent="0.3">
      <c r="A282">
        <v>893</v>
      </c>
      <c r="B282" t="s">
        <v>287</v>
      </c>
      <c r="C282" s="7">
        <v>7464</v>
      </c>
      <c r="D282" s="7">
        <v>50958.7</v>
      </c>
      <c r="E282" s="7">
        <v>323501.03999999998</v>
      </c>
      <c r="F282" s="7">
        <v>272542.33999999997</v>
      </c>
      <c r="G282" s="7">
        <v>290207.1212962963</v>
      </c>
      <c r="H282" s="7">
        <f>Taulukko2[[#This Row],[Muutos vuoden 2022 tasossa, €]]/Taulukko2[[#This Row],[Asukasluku 31.12.2019]]</f>
        <v>38.880911213330158</v>
      </c>
    </row>
    <row r="283" spans="1:8" x14ac:dyDescent="0.3">
      <c r="A283">
        <v>895</v>
      </c>
      <c r="B283" t="s">
        <v>288</v>
      </c>
      <c r="C283" s="7">
        <v>15522</v>
      </c>
      <c r="D283" s="7">
        <v>322203.24</v>
      </c>
      <c r="E283" s="7">
        <v>904465.44</v>
      </c>
      <c r="F283" s="7">
        <v>582262.19999999995</v>
      </c>
      <c r="G283" s="7">
        <v>620001.41666666663</v>
      </c>
      <c r="H283" s="7">
        <f>Taulukko2[[#This Row],[Muutos vuoden 2022 tasossa, €]]/Taulukko2[[#This Row],[Asukasluku 31.12.2019]]</f>
        <v>39.943397543271914</v>
      </c>
    </row>
    <row r="284" spans="1:8" x14ac:dyDescent="0.3">
      <c r="A284">
        <v>905</v>
      </c>
      <c r="B284" t="s">
        <v>289</v>
      </c>
      <c r="C284" s="7">
        <v>67636</v>
      </c>
      <c r="D284" s="7">
        <v>4389398.9800000004</v>
      </c>
      <c r="E284" s="7">
        <v>9119887.1999999993</v>
      </c>
      <c r="F284" s="7">
        <v>4730488.2199999988</v>
      </c>
      <c r="G284" s="7">
        <v>5037093.9379629623</v>
      </c>
      <c r="H284" s="7">
        <f>Taulukko2[[#This Row],[Muutos vuoden 2022 tasossa, €]]/Taulukko2[[#This Row],[Asukasluku 31.12.2019]]</f>
        <v>74.473563456782813</v>
      </c>
    </row>
    <row r="285" spans="1:8" x14ac:dyDescent="0.3">
      <c r="A285">
        <v>908</v>
      </c>
      <c r="B285" t="s">
        <v>290</v>
      </c>
      <c r="C285" s="7">
        <v>20972</v>
      </c>
      <c r="D285" s="7">
        <v>795584.51</v>
      </c>
      <c r="E285" s="7">
        <v>2766059.28</v>
      </c>
      <c r="F285" s="7">
        <v>1970474.7699999998</v>
      </c>
      <c r="G285" s="7">
        <v>2098190.7273148149</v>
      </c>
      <c r="H285" s="7">
        <f>Taulukko2[[#This Row],[Muutos vuoden 2022 tasossa, €]]/Taulukko2[[#This Row],[Asukasluku 31.12.2019]]</f>
        <v>100.04724047848632</v>
      </c>
    </row>
    <row r="286" spans="1:8" x14ac:dyDescent="0.3">
      <c r="A286">
        <v>915</v>
      </c>
      <c r="B286" t="s">
        <v>291</v>
      </c>
      <c r="C286" s="7">
        <v>20466</v>
      </c>
      <c r="D286" s="7">
        <v>1694832.44</v>
      </c>
      <c r="E286" s="7">
        <v>3535941.6</v>
      </c>
      <c r="F286" s="7">
        <v>1841109.1600000001</v>
      </c>
      <c r="G286" s="7">
        <v>1960440.3092592596</v>
      </c>
      <c r="H286" s="7">
        <f>Taulukko2[[#This Row],[Muutos vuoden 2022 tasossa, €]]/Taulukko2[[#This Row],[Asukasluku 31.12.2019]]</f>
        <v>95.790105993318662</v>
      </c>
    </row>
    <row r="287" spans="1:8" x14ac:dyDescent="0.3">
      <c r="A287">
        <v>918</v>
      </c>
      <c r="B287" t="s">
        <v>292</v>
      </c>
      <c r="C287" s="7">
        <v>2293</v>
      </c>
      <c r="D287" s="7">
        <v>61599.43</v>
      </c>
      <c r="E287" s="7">
        <v>79412.399999999994</v>
      </c>
      <c r="F287" s="7">
        <v>17812.969999999994</v>
      </c>
      <c r="G287" s="7">
        <v>18967.514351851845</v>
      </c>
      <c r="H287" s="7">
        <f>Taulukko2[[#This Row],[Muutos vuoden 2022 tasossa, €]]/Taulukko2[[#This Row],[Asukasluku 31.12.2019]]</f>
        <v>8.2719207814443276</v>
      </c>
    </row>
    <row r="288" spans="1:8" x14ac:dyDescent="0.3">
      <c r="A288">
        <v>921</v>
      </c>
      <c r="B288" t="s">
        <v>293</v>
      </c>
      <c r="C288" s="7">
        <v>2014</v>
      </c>
      <c r="D288" s="7">
        <v>98444.88</v>
      </c>
      <c r="E288" s="7">
        <v>115356.96</v>
      </c>
      <c r="F288" s="7">
        <v>16912.080000000002</v>
      </c>
      <c r="G288" s="7">
        <v>18008.233333333337</v>
      </c>
      <c r="H288" s="7">
        <f>Taulukko2[[#This Row],[Muutos vuoden 2022 tasossa, €]]/Taulukko2[[#This Row],[Asukasluku 31.12.2019]]</f>
        <v>8.9415259847732553</v>
      </c>
    </row>
    <row r="289" spans="1:8" x14ac:dyDescent="0.3">
      <c r="A289">
        <v>922</v>
      </c>
      <c r="B289" t="s">
        <v>294</v>
      </c>
      <c r="C289" s="7">
        <v>4355</v>
      </c>
      <c r="D289" s="7">
        <v>103565.84</v>
      </c>
      <c r="E289" s="7">
        <v>291736.08</v>
      </c>
      <c r="F289" s="7">
        <v>188170.24000000002</v>
      </c>
      <c r="G289" s="7">
        <v>200366.45925925928</v>
      </c>
      <c r="H289" s="7">
        <f>Taulukko2[[#This Row],[Muutos vuoden 2022 tasossa, €]]/Taulukko2[[#This Row],[Asukasluku 31.12.2019]]</f>
        <v>46.008371816133014</v>
      </c>
    </row>
    <row r="290" spans="1:8" x14ac:dyDescent="0.3">
      <c r="A290">
        <v>924</v>
      </c>
      <c r="B290" t="s">
        <v>295</v>
      </c>
      <c r="C290" s="7">
        <v>3114</v>
      </c>
      <c r="D290" s="7">
        <v>54661.45</v>
      </c>
      <c r="E290" s="7">
        <v>167184</v>
      </c>
      <c r="F290" s="7">
        <v>112522.55</v>
      </c>
      <c r="G290" s="7">
        <v>119815.67824074074</v>
      </c>
      <c r="H290" s="7">
        <f>Taulukko2[[#This Row],[Muutos vuoden 2022 tasossa, €]]/Taulukko2[[#This Row],[Asukasluku 31.12.2019]]</f>
        <v>38.476454155664982</v>
      </c>
    </row>
    <row r="291" spans="1:8" x14ac:dyDescent="0.3">
      <c r="A291">
        <v>925</v>
      </c>
      <c r="B291" t="s">
        <v>296</v>
      </c>
      <c r="C291" s="7">
        <v>3579</v>
      </c>
      <c r="D291" s="7">
        <v>201905.65</v>
      </c>
      <c r="E291" s="7">
        <v>279197.28000000003</v>
      </c>
      <c r="F291" s="7">
        <v>77291.630000000034</v>
      </c>
      <c r="G291" s="7">
        <v>82301.27268518522</v>
      </c>
      <c r="H291" s="7">
        <f>Taulukko2[[#This Row],[Muutos vuoden 2022 tasossa, €]]/Taulukko2[[#This Row],[Asukasluku 31.12.2019]]</f>
        <v>22.995605667836049</v>
      </c>
    </row>
    <row r="292" spans="1:8" x14ac:dyDescent="0.3">
      <c r="A292">
        <v>927</v>
      </c>
      <c r="B292" t="s">
        <v>297</v>
      </c>
      <c r="C292" s="7">
        <v>29158</v>
      </c>
      <c r="D292" s="7">
        <v>1349388.97</v>
      </c>
      <c r="E292" s="7">
        <v>2852159.04</v>
      </c>
      <c r="F292" s="7">
        <v>1502770.07</v>
      </c>
      <c r="G292" s="7">
        <v>1600171.8337962965</v>
      </c>
      <c r="H292" s="7">
        <f>Taulukko2[[#This Row],[Muutos vuoden 2022 tasossa, €]]/Taulukko2[[#This Row],[Asukasluku 31.12.2019]]</f>
        <v>54.879341305861047</v>
      </c>
    </row>
    <row r="293" spans="1:8" x14ac:dyDescent="0.3">
      <c r="A293">
        <v>931</v>
      </c>
      <c r="B293" t="s">
        <v>298</v>
      </c>
      <c r="C293" s="7">
        <v>6176</v>
      </c>
      <c r="D293" s="7">
        <v>191501.87</v>
      </c>
      <c r="E293" s="7">
        <v>443037.6</v>
      </c>
      <c r="F293" s="7">
        <v>251535.72999999998</v>
      </c>
      <c r="G293" s="7">
        <v>267838.97175925924</v>
      </c>
      <c r="H293" s="7">
        <f>Taulukko2[[#This Row],[Muutos vuoden 2022 tasossa, €]]/Taulukko2[[#This Row],[Asukasluku 31.12.2019]]</f>
        <v>43.367709157911143</v>
      </c>
    </row>
    <row r="294" spans="1:8" x14ac:dyDescent="0.3">
      <c r="A294">
        <v>934</v>
      </c>
      <c r="B294" t="s">
        <v>299</v>
      </c>
      <c r="C294" s="7">
        <v>2827</v>
      </c>
      <c r="D294" s="7">
        <v>64519.199999999997</v>
      </c>
      <c r="E294" s="7">
        <v>116192.88</v>
      </c>
      <c r="F294" s="7">
        <v>51673.680000000008</v>
      </c>
      <c r="G294" s="7">
        <v>55022.900000000009</v>
      </c>
      <c r="H294" s="7">
        <f>Taulukko2[[#This Row],[Muutos vuoden 2022 tasossa, €]]/Taulukko2[[#This Row],[Asukasluku 31.12.2019]]</f>
        <v>19.463353378139374</v>
      </c>
    </row>
    <row r="295" spans="1:8" x14ac:dyDescent="0.3">
      <c r="A295">
        <v>935</v>
      </c>
      <c r="B295" t="s">
        <v>300</v>
      </c>
      <c r="C295" s="7">
        <v>3109</v>
      </c>
      <c r="D295" s="7">
        <v>184111.46</v>
      </c>
      <c r="E295" s="7">
        <v>359445.6</v>
      </c>
      <c r="F295" s="7">
        <v>175334.13999999998</v>
      </c>
      <c r="G295" s="7">
        <v>186698.38981481481</v>
      </c>
      <c r="H295" s="7">
        <f>Taulukko2[[#This Row],[Muutos vuoden 2022 tasossa, €]]/Taulukko2[[#This Row],[Asukasluku 31.12.2019]]</f>
        <v>60.050945582121201</v>
      </c>
    </row>
    <row r="296" spans="1:8" x14ac:dyDescent="0.3">
      <c r="A296">
        <v>936</v>
      </c>
      <c r="B296" t="s">
        <v>301</v>
      </c>
      <c r="C296" s="7">
        <v>6544</v>
      </c>
      <c r="D296" s="7">
        <v>162574.09</v>
      </c>
      <c r="E296" s="7">
        <v>524957.76</v>
      </c>
      <c r="F296" s="7">
        <v>362383.67000000004</v>
      </c>
      <c r="G296" s="7">
        <v>385871.50046296301</v>
      </c>
      <c r="H296" s="7">
        <f>Taulukko2[[#This Row],[Muutos vuoden 2022 tasossa, €]]/Taulukko2[[#This Row],[Asukasluku 31.12.2019]]</f>
        <v>58.965693836027356</v>
      </c>
    </row>
    <row r="297" spans="1:8" x14ac:dyDescent="0.3">
      <c r="A297">
        <v>946</v>
      </c>
      <c r="B297" t="s">
        <v>302</v>
      </c>
      <c r="C297" s="7">
        <v>6461</v>
      </c>
      <c r="D297" s="7">
        <v>167569.03</v>
      </c>
      <c r="E297" s="7">
        <v>391210.56</v>
      </c>
      <c r="F297" s="7">
        <v>223641.53</v>
      </c>
      <c r="G297" s="7">
        <v>238136.81435185188</v>
      </c>
      <c r="H297" s="7">
        <f>Taulukko2[[#This Row],[Muutos vuoden 2022 tasossa, €]]/Taulukko2[[#This Row],[Asukasluku 31.12.2019]]</f>
        <v>36.857578447895357</v>
      </c>
    </row>
    <row r="298" spans="1:8" x14ac:dyDescent="0.3">
      <c r="A298">
        <v>976</v>
      </c>
      <c r="B298" t="s">
        <v>303</v>
      </c>
      <c r="C298" s="7">
        <v>3918</v>
      </c>
      <c r="D298" s="7">
        <v>133635.95000000001</v>
      </c>
      <c r="E298" s="7">
        <v>289228.32</v>
      </c>
      <c r="F298" s="7">
        <v>155592.37</v>
      </c>
      <c r="G298" s="7">
        <v>165677.06064814815</v>
      </c>
      <c r="H298" s="7">
        <f>Taulukko2[[#This Row],[Muutos vuoden 2022 tasossa, €]]/Taulukko2[[#This Row],[Asukasluku 31.12.2019]]</f>
        <v>42.286130844346133</v>
      </c>
    </row>
    <row r="299" spans="1:8" x14ac:dyDescent="0.3">
      <c r="A299">
        <v>977</v>
      </c>
      <c r="B299" t="s">
        <v>304</v>
      </c>
      <c r="C299" s="7">
        <v>15255</v>
      </c>
      <c r="D299" s="7">
        <v>967963.96</v>
      </c>
      <c r="E299" s="7">
        <v>1545616.08</v>
      </c>
      <c r="F299" s="7">
        <v>577652.12000000011</v>
      </c>
      <c r="G299" s="7">
        <v>615092.53518518538</v>
      </c>
      <c r="H299" s="7">
        <f>Taulukko2[[#This Row],[Muutos vuoden 2022 tasossa, €]]/Taulukko2[[#This Row],[Asukasluku 31.12.2019]]</f>
        <v>40.320716826298614</v>
      </c>
    </row>
    <row r="300" spans="1:8" x14ac:dyDescent="0.3">
      <c r="A300">
        <v>980</v>
      </c>
      <c r="B300" t="s">
        <v>305</v>
      </c>
      <c r="C300" s="7">
        <v>33254</v>
      </c>
      <c r="D300" s="7">
        <v>1151303.96</v>
      </c>
      <c r="E300" s="7">
        <v>2769402.96</v>
      </c>
      <c r="F300" s="7">
        <v>1618099</v>
      </c>
      <c r="G300" s="7">
        <v>1722975.7870370371</v>
      </c>
      <c r="H300" s="7">
        <f>Taulukko2[[#This Row],[Muutos vuoden 2022 tasossa, €]]/Taulukko2[[#This Row],[Asukasluku 31.12.2019]]</f>
        <v>51.812587569526585</v>
      </c>
    </row>
    <row r="301" spans="1:8" x14ac:dyDescent="0.3">
      <c r="A301">
        <v>981</v>
      </c>
      <c r="B301" t="s">
        <v>306</v>
      </c>
      <c r="C301" s="7">
        <v>2343</v>
      </c>
      <c r="D301" s="7">
        <v>99790.36</v>
      </c>
      <c r="E301" s="7">
        <v>221518.8</v>
      </c>
      <c r="F301" s="7">
        <v>121728.43999999999</v>
      </c>
      <c r="G301" s="7">
        <v>129618.24629629629</v>
      </c>
      <c r="H301" s="7">
        <f>Taulukko2[[#This Row],[Muutos vuoden 2022 tasossa, €]]/Taulukko2[[#This Row],[Asukasluku 31.12.2019]]</f>
        <v>55.321487962567772</v>
      </c>
    </row>
    <row r="302" spans="1:8" x14ac:dyDescent="0.3">
      <c r="A302">
        <v>989</v>
      </c>
      <c r="B302" t="s">
        <v>307</v>
      </c>
      <c r="C302" s="7">
        <v>5616</v>
      </c>
      <c r="D302" s="7">
        <v>201353.73</v>
      </c>
      <c r="E302" s="7">
        <v>448889.04</v>
      </c>
      <c r="F302" s="7">
        <v>247535.30999999997</v>
      </c>
      <c r="G302" s="7">
        <v>263579.26527777774</v>
      </c>
      <c r="H302" s="7">
        <f>Taulukko2[[#This Row],[Muutos vuoden 2022 tasossa, €]]/Taulukko2[[#This Row],[Asukasluku 31.12.2019]]</f>
        <v>46.933629857154159</v>
      </c>
    </row>
    <row r="303" spans="1:8" x14ac:dyDescent="0.3">
      <c r="A303">
        <v>992</v>
      </c>
      <c r="B303" t="s">
        <v>308</v>
      </c>
      <c r="C303" s="7">
        <v>18765</v>
      </c>
      <c r="D303" s="7">
        <v>1330227.97</v>
      </c>
      <c r="E303" s="7">
        <v>2837948.4</v>
      </c>
      <c r="F303" s="7">
        <v>1507720.43</v>
      </c>
      <c r="G303" s="7">
        <v>1605443.0504629631</v>
      </c>
      <c r="H303" s="7">
        <f>Taulukko2[[#This Row],[Muutos vuoden 2022 tasossa, €]]/Taulukko2[[#This Row],[Asukasluku 31.12.2019]]</f>
        <v>85.555185209856816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1"/>
  <sheetViews>
    <sheetView workbookViewId="0"/>
  </sheetViews>
  <sheetFormatPr defaultRowHeight="14" x14ac:dyDescent="0.3"/>
  <cols>
    <col min="1" max="1" width="10.5" customWidth="1"/>
    <col min="2" max="2" width="16.58203125" customWidth="1"/>
    <col min="3" max="3" width="17" customWidth="1"/>
    <col min="4" max="4" width="14.5" customWidth="1"/>
    <col min="5" max="5" width="13.83203125" customWidth="1"/>
    <col min="6" max="6" width="14.33203125" customWidth="1"/>
    <col min="7" max="7" width="15.83203125" customWidth="1"/>
  </cols>
  <sheetData>
    <row r="1" spans="1:9" ht="22.5" x14ac:dyDescent="0.45">
      <c r="A1" s="2" t="s">
        <v>10</v>
      </c>
    </row>
    <row r="2" spans="1:9" x14ac:dyDescent="0.3">
      <c r="A2" t="s">
        <v>314</v>
      </c>
    </row>
    <row r="3" spans="1:9" x14ac:dyDescent="0.3">
      <c r="A3" t="s">
        <v>316</v>
      </c>
    </row>
    <row r="4" spans="1:9" x14ac:dyDescent="0.3">
      <c r="A4" t="s">
        <v>682</v>
      </c>
    </row>
    <row r="5" spans="1:9" x14ac:dyDescent="0.3">
      <c r="A5" t="s">
        <v>315</v>
      </c>
    </row>
    <row r="7" spans="1:9" s="10" customFormat="1" ht="28" x14ac:dyDescent="0.3">
      <c r="A7" s="10" t="s">
        <v>15</v>
      </c>
      <c r="B7" s="10" t="s">
        <v>310</v>
      </c>
      <c r="C7" s="9" t="s">
        <v>620</v>
      </c>
      <c r="D7" s="10" t="s">
        <v>610</v>
      </c>
      <c r="E7" s="10" t="s">
        <v>611</v>
      </c>
      <c r="F7" s="10" t="s">
        <v>612</v>
      </c>
      <c r="G7" s="10" t="s">
        <v>613</v>
      </c>
    </row>
    <row r="8" spans="1:9" s="8" customFormat="1" x14ac:dyDescent="0.3">
      <c r="B8" s="8" t="s">
        <v>309</v>
      </c>
      <c r="C8" s="13">
        <f>SUM(C9:C301)</f>
        <v>5495408</v>
      </c>
      <c r="D8" s="13">
        <f>SUM(D9:D301)</f>
        <v>3227773</v>
      </c>
      <c r="E8" s="13">
        <f>Taulukko3[[#This Row],[18-64 vuotiaat]]/Taulukko3[[#This Row],[18-64 vuotiaat]]</f>
        <v>1</v>
      </c>
      <c r="F8" s="13">
        <f>SUM(F9:F301)</f>
        <v>346543906.65000004</v>
      </c>
      <c r="G8" s="13">
        <f>Taulukko3[[#This Row],[Kompensaatio, €]]/Taulukko3[[#This Row],[Asukasluku 31.12.2019]]</f>
        <v>63.060632922978613</v>
      </c>
    </row>
    <row r="9" spans="1:9" x14ac:dyDescent="0.3">
      <c r="A9">
        <v>5</v>
      </c>
      <c r="B9" t="s">
        <v>317</v>
      </c>
      <c r="C9" s="7">
        <v>9562</v>
      </c>
      <c r="D9" s="7">
        <v>4872</v>
      </c>
      <c r="E9" s="16">
        <v>1.5093998245849383E-3</v>
      </c>
      <c r="F9" s="7">
        <v>523073.31</v>
      </c>
      <c r="G9" s="7">
        <f>Taulukko3[[#This Row],[Kompensaatio, €]]/Taulukko3[[#This Row],[Asukasluku 31.12.2019]]</f>
        <v>54.703337167956491</v>
      </c>
      <c r="I9" s="17"/>
    </row>
    <row r="10" spans="1:9" x14ac:dyDescent="0.3">
      <c r="A10">
        <v>9</v>
      </c>
      <c r="B10" t="s">
        <v>318</v>
      </c>
      <c r="C10" s="7">
        <v>2519</v>
      </c>
      <c r="D10" s="7">
        <v>1319</v>
      </c>
      <c r="E10" s="16">
        <v>4.0864088026016699E-4</v>
      </c>
      <c r="F10" s="7">
        <v>141612.01</v>
      </c>
      <c r="G10" s="7">
        <f>Taulukko3[[#This Row],[Kompensaatio, €]]/Taulukko3[[#This Row],[Asukasluku 31.12.2019]]</f>
        <v>56.217550615323546</v>
      </c>
    </row>
    <row r="11" spans="1:9" x14ac:dyDescent="0.3">
      <c r="A11">
        <v>10</v>
      </c>
      <c r="B11" t="s">
        <v>319</v>
      </c>
      <c r="C11" s="7">
        <v>11468</v>
      </c>
      <c r="D11" s="7">
        <v>5929</v>
      </c>
      <c r="E11" s="16">
        <v>1.8368701888267856E-3</v>
      </c>
      <c r="F11" s="7">
        <v>636556.17000000004</v>
      </c>
      <c r="G11" s="7">
        <f>Taulukko3[[#This Row],[Kompensaatio, €]]/Taulukko3[[#This Row],[Asukasluku 31.12.2019]]</f>
        <v>55.507165155214516</v>
      </c>
    </row>
    <row r="12" spans="1:9" x14ac:dyDescent="0.3">
      <c r="A12">
        <v>16</v>
      </c>
      <c r="B12" t="s">
        <v>320</v>
      </c>
      <c r="C12" s="7">
        <v>8083</v>
      </c>
      <c r="D12" s="7">
        <v>4055</v>
      </c>
      <c r="E12" s="16">
        <v>1.2562841315049106E-3</v>
      </c>
      <c r="F12" s="7">
        <v>435357.61</v>
      </c>
      <c r="G12" s="7">
        <f>Taulukko3[[#This Row],[Kompensaatio, €]]/Taulukko3[[#This Row],[Asukasluku 31.12.2019]]</f>
        <v>53.860894469875042</v>
      </c>
    </row>
    <row r="13" spans="1:9" x14ac:dyDescent="0.3">
      <c r="A13">
        <v>18</v>
      </c>
      <c r="B13" t="s">
        <v>321</v>
      </c>
      <c r="C13" s="7">
        <v>4943</v>
      </c>
      <c r="D13" s="7">
        <v>2804</v>
      </c>
      <c r="E13" s="16">
        <v>8.6871040807392586E-4</v>
      </c>
      <c r="F13" s="7">
        <v>301046.3</v>
      </c>
      <c r="G13" s="7">
        <f>Taulukko3[[#This Row],[Kompensaatio, €]]/Taulukko3[[#This Row],[Asukasluku 31.12.2019]]</f>
        <v>60.903560590734372</v>
      </c>
    </row>
    <row r="14" spans="1:9" x14ac:dyDescent="0.3">
      <c r="A14">
        <v>19</v>
      </c>
      <c r="B14" t="s">
        <v>322</v>
      </c>
      <c r="C14" s="7">
        <v>3941</v>
      </c>
      <c r="D14" s="7">
        <v>2260</v>
      </c>
      <c r="E14" s="16">
        <v>7.0017315344046813E-4</v>
      </c>
      <c r="F14" s="7">
        <v>242640.74</v>
      </c>
      <c r="G14" s="7">
        <f>Taulukko3[[#This Row],[Kompensaatio, €]]/Taulukko3[[#This Row],[Asukasluku 31.12.2019]]</f>
        <v>61.568317685866532</v>
      </c>
    </row>
    <row r="15" spans="1:9" x14ac:dyDescent="0.3">
      <c r="A15">
        <v>20</v>
      </c>
      <c r="B15" t="s">
        <v>323</v>
      </c>
      <c r="C15" s="7">
        <v>16475</v>
      </c>
      <c r="D15" s="7">
        <v>9137</v>
      </c>
      <c r="E15" s="16">
        <v>2.8307442933564412E-3</v>
      </c>
      <c r="F15" s="7">
        <v>980977.19</v>
      </c>
      <c r="G15" s="7">
        <f>Taulukko3[[#This Row],[Kompensaatio, €]]/Taulukko3[[#This Row],[Asukasluku 31.12.2019]]</f>
        <v>59.543380273141118</v>
      </c>
    </row>
    <row r="16" spans="1:9" x14ac:dyDescent="0.3">
      <c r="A16">
        <v>46</v>
      </c>
      <c r="B16" t="s">
        <v>324</v>
      </c>
      <c r="C16" s="7">
        <v>1361</v>
      </c>
      <c r="D16" s="7">
        <v>652</v>
      </c>
      <c r="E16" s="16">
        <v>2.0199685665627665E-4</v>
      </c>
      <c r="F16" s="7">
        <v>70000.78</v>
      </c>
      <c r="G16" s="7">
        <f>Taulukko3[[#This Row],[Kompensaatio, €]]/Taulukko3[[#This Row],[Asukasluku 31.12.2019]]</f>
        <v>51.433343130051433</v>
      </c>
    </row>
    <row r="17" spans="1:7" x14ac:dyDescent="0.3">
      <c r="A17">
        <v>47</v>
      </c>
      <c r="B17" t="s">
        <v>325</v>
      </c>
      <c r="C17" s="7">
        <v>1838</v>
      </c>
      <c r="D17" s="7">
        <v>1034</v>
      </c>
      <c r="E17" s="16">
        <v>3.2034470825550619E-4</v>
      </c>
      <c r="F17" s="7">
        <v>111013.51</v>
      </c>
      <c r="G17" s="7">
        <f>Taulukko3[[#This Row],[Kompensaatio, €]]/Taulukko3[[#This Row],[Asukasluku 31.12.2019]]</f>
        <v>60.399080522306853</v>
      </c>
    </row>
    <row r="18" spans="1:7" x14ac:dyDescent="0.3">
      <c r="A18">
        <v>49</v>
      </c>
      <c r="B18" t="s">
        <v>326</v>
      </c>
      <c r="C18" s="7">
        <v>289731</v>
      </c>
      <c r="D18" s="7">
        <v>181800</v>
      </c>
      <c r="E18" s="16">
        <v>5.6323663405078363E-2</v>
      </c>
      <c r="F18" s="7">
        <v>19518622.350000001</v>
      </c>
      <c r="G18" s="7">
        <f>Taulukko3[[#This Row],[Kompensaatio, €]]/Taulukko3[[#This Row],[Asukasluku 31.12.2019]]</f>
        <v>67.368084015862991</v>
      </c>
    </row>
    <row r="19" spans="1:7" x14ac:dyDescent="0.3">
      <c r="A19">
        <v>50</v>
      </c>
      <c r="B19" t="s">
        <v>327</v>
      </c>
      <c r="C19" s="7">
        <v>11632</v>
      </c>
      <c r="D19" s="7">
        <v>6147</v>
      </c>
      <c r="E19" s="16">
        <v>1.9044090151321049E-3</v>
      </c>
      <c r="F19" s="7">
        <v>659961.34</v>
      </c>
      <c r="G19" s="7">
        <f>Taulukko3[[#This Row],[Kompensaatio, €]]/Taulukko3[[#This Row],[Asukasluku 31.12.2019]]</f>
        <v>56.73670392022008</v>
      </c>
    </row>
    <row r="20" spans="1:7" x14ac:dyDescent="0.3">
      <c r="A20">
        <v>51</v>
      </c>
      <c r="B20" t="s">
        <v>328</v>
      </c>
      <c r="C20" s="7">
        <v>9402</v>
      </c>
      <c r="D20" s="7">
        <v>5014</v>
      </c>
      <c r="E20" s="16">
        <v>1.5533930050223481E-3</v>
      </c>
      <c r="F20" s="7">
        <v>538318.88</v>
      </c>
      <c r="G20" s="7">
        <f>Taulukko3[[#This Row],[Kompensaatio, €]]/Taulukko3[[#This Row],[Asukasluku 31.12.2019]]</f>
        <v>57.255783875771115</v>
      </c>
    </row>
    <row r="21" spans="1:7" x14ac:dyDescent="0.3">
      <c r="A21">
        <v>52</v>
      </c>
      <c r="B21" t="s">
        <v>329</v>
      </c>
      <c r="C21" s="7">
        <v>2425</v>
      </c>
      <c r="D21" s="7">
        <v>1248</v>
      </c>
      <c r="E21" s="16">
        <v>3.8664429004146205E-4</v>
      </c>
      <c r="F21" s="7">
        <v>133989.22</v>
      </c>
      <c r="G21" s="7">
        <f>Taulukko3[[#This Row],[Kompensaatio, €]]/Taulukko3[[#This Row],[Asukasluku 31.12.2019]]</f>
        <v>55.253286597938143</v>
      </c>
    </row>
    <row r="22" spans="1:7" x14ac:dyDescent="0.3">
      <c r="A22">
        <v>61</v>
      </c>
      <c r="B22" t="s">
        <v>330</v>
      </c>
      <c r="C22" s="7">
        <v>16901</v>
      </c>
      <c r="D22" s="7">
        <v>9115</v>
      </c>
      <c r="E22" s="16">
        <v>2.823928448499941E-3</v>
      </c>
      <c r="F22" s="7">
        <v>978615.2</v>
      </c>
      <c r="G22" s="7">
        <f>Taulukko3[[#This Row],[Kompensaatio, €]]/Taulukko3[[#This Row],[Asukasluku 31.12.2019]]</f>
        <v>57.902798650967398</v>
      </c>
    </row>
    <row r="23" spans="1:7" x14ac:dyDescent="0.3">
      <c r="A23">
        <v>69</v>
      </c>
      <c r="B23" t="s">
        <v>331</v>
      </c>
      <c r="C23" s="7">
        <v>7010</v>
      </c>
      <c r="D23" s="7">
        <v>3696</v>
      </c>
      <c r="E23" s="16">
        <v>1.1450619358920223E-3</v>
      </c>
      <c r="F23" s="7">
        <v>396814.24</v>
      </c>
      <c r="G23" s="7">
        <f>Taulukko3[[#This Row],[Kompensaatio, €]]/Taulukko3[[#This Row],[Asukasluku 31.12.2019]]</f>
        <v>56.606881597717546</v>
      </c>
    </row>
    <row r="24" spans="1:7" x14ac:dyDescent="0.3">
      <c r="A24">
        <v>71</v>
      </c>
      <c r="B24" t="s">
        <v>332</v>
      </c>
      <c r="C24" s="7">
        <v>6758</v>
      </c>
      <c r="D24" s="7">
        <v>3502</v>
      </c>
      <c r="E24" s="16">
        <v>1.0849585767028847E-3</v>
      </c>
      <c r="F24" s="7">
        <v>375985.78</v>
      </c>
      <c r="G24" s="7">
        <f>Taulukko3[[#This Row],[Kompensaatio, €]]/Taulukko3[[#This Row],[Asukasluku 31.12.2019]]</f>
        <v>55.6356584788399</v>
      </c>
    </row>
    <row r="25" spans="1:7" x14ac:dyDescent="0.3">
      <c r="A25">
        <v>72</v>
      </c>
      <c r="B25" t="s">
        <v>333</v>
      </c>
      <c r="C25" s="7">
        <v>959</v>
      </c>
      <c r="D25" s="7">
        <v>443</v>
      </c>
      <c r="E25" s="16">
        <v>1.3724633051952537E-4</v>
      </c>
      <c r="F25" s="7">
        <v>47561.88</v>
      </c>
      <c r="G25" s="7">
        <f>Taulukko3[[#This Row],[Kompensaatio, €]]/Taulukko3[[#This Row],[Asukasluku 31.12.2019]]</f>
        <v>49.595286757038579</v>
      </c>
    </row>
    <row r="26" spans="1:7" x14ac:dyDescent="0.3">
      <c r="A26">
        <v>74</v>
      </c>
      <c r="B26" t="s">
        <v>334</v>
      </c>
      <c r="C26" s="7">
        <v>1127</v>
      </c>
      <c r="D26" s="7">
        <v>565</v>
      </c>
      <c r="E26" s="16">
        <v>1.7504328836011703E-4</v>
      </c>
      <c r="F26" s="7">
        <v>60660.18</v>
      </c>
      <c r="G26" s="7">
        <f>Taulukko3[[#This Row],[Kompensaatio, €]]/Taulukko3[[#This Row],[Asukasluku 31.12.2019]]</f>
        <v>53.82447204968944</v>
      </c>
    </row>
    <row r="27" spans="1:7" x14ac:dyDescent="0.3">
      <c r="A27">
        <v>75</v>
      </c>
      <c r="B27" t="s">
        <v>335</v>
      </c>
      <c r="C27" s="7">
        <v>20111</v>
      </c>
      <c r="D27" s="7">
        <v>10939</v>
      </c>
      <c r="E27" s="16">
        <v>3.3890239493297703E-3</v>
      </c>
      <c r="F27" s="7">
        <v>1174445.6000000001</v>
      </c>
      <c r="G27" s="7">
        <f>Taulukko3[[#This Row],[Kompensaatio, €]]/Taulukko3[[#This Row],[Asukasluku 31.12.2019]]</f>
        <v>58.398170155636222</v>
      </c>
    </row>
    <row r="28" spans="1:7" x14ac:dyDescent="0.3">
      <c r="A28">
        <v>77</v>
      </c>
      <c r="B28" t="s">
        <v>336</v>
      </c>
      <c r="C28" s="7">
        <v>4875</v>
      </c>
      <c r="D28" s="7">
        <v>2497</v>
      </c>
      <c r="E28" s="16">
        <v>7.73598391212765E-4</v>
      </c>
      <c r="F28" s="7">
        <v>268085.81</v>
      </c>
      <c r="G28" s="7">
        <f>Taulukko3[[#This Row],[Kompensaatio, €]]/Taulukko3[[#This Row],[Asukasluku 31.12.2019]]</f>
        <v>54.991961025641025</v>
      </c>
    </row>
    <row r="29" spans="1:7" x14ac:dyDescent="0.3">
      <c r="A29">
        <v>78</v>
      </c>
      <c r="B29" t="s">
        <v>337</v>
      </c>
      <c r="C29" s="7">
        <v>8199</v>
      </c>
      <c r="D29" s="7">
        <v>4295</v>
      </c>
      <c r="E29" s="16">
        <v>1.3306388026667303E-3</v>
      </c>
      <c r="F29" s="7">
        <v>461124.77</v>
      </c>
      <c r="G29" s="7">
        <f>Taulukko3[[#This Row],[Kompensaatio, €]]/Taulukko3[[#This Row],[Asukasluku 31.12.2019]]</f>
        <v>56.241586778875472</v>
      </c>
    </row>
    <row r="30" spans="1:7" x14ac:dyDescent="0.3">
      <c r="A30">
        <v>79</v>
      </c>
      <c r="B30" t="s">
        <v>338</v>
      </c>
      <c r="C30" s="7">
        <v>6931</v>
      </c>
      <c r="D30" s="7">
        <v>3528</v>
      </c>
      <c r="E30" s="16">
        <v>1.0930136660787485E-3</v>
      </c>
      <c r="F30" s="7">
        <v>378777.23</v>
      </c>
      <c r="G30" s="7">
        <f>Taulukko3[[#This Row],[Kompensaatio, €]]/Taulukko3[[#This Row],[Asukasluku 31.12.2019]]</f>
        <v>54.649722983696435</v>
      </c>
    </row>
    <row r="31" spans="1:7" x14ac:dyDescent="0.3">
      <c r="A31">
        <v>81</v>
      </c>
      <c r="B31" t="s">
        <v>339</v>
      </c>
      <c r="C31" s="7">
        <v>2697</v>
      </c>
      <c r="D31" s="7">
        <v>1338</v>
      </c>
      <c r="E31" s="16">
        <v>4.1452729172714438E-4</v>
      </c>
      <c r="F31" s="7">
        <v>143651.91</v>
      </c>
      <c r="G31" s="7">
        <f>Taulukko3[[#This Row],[Kompensaatio, €]]/Taulukko3[[#This Row],[Asukasluku 31.12.2019]]</f>
        <v>53.263592880978869</v>
      </c>
    </row>
    <row r="32" spans="1:7" x14ac:dyDescent="0.3">
      <c r="A32">
        <v>82</v>
      </c>
      <c r="B32" t="s">
        <v>340</v>
      </c>
      <c r="C32" s="7">
        <v>9422</v>
      </c>
      <c r="D32" s="7">
        <v>5260</v>
      </c>
      <c r="E32" s="16">
        <v>1.6296065429632133E-3</v>
      </c>
      <c r="F32" s="7">
        <v>564730.22</v>
      </c>
      <c r="G32" s="7">
        <f>Taulukko3[[#This Row],[Kompensaatio, €]]/Taulukko3[[#This Row],[Asukasluku 31.12.2019]]</f>
        <v>59.937403948206324</v>
      </c>
    </row>
    <row r="33" spans="1:7" x14ac:dyDescent="0.3">
      <c r="A33">
        <v>86</v>
      </c>
      <c r="B33" t="s">
        <v>341</v>
      </c>
      <c r="C33" s="7">
        <v>8260</v>
      </c>
      <c r="D33" s="7">
        <v>4679</v>
      </c>
      <c r="E33" s="16">
        <v>1.4496062765256418E-3</v>
      </c>
      <c r="F33" s="7">
        <v>502352.22</v>
      </c>
      <c r="G33" s="7">
        <f>Taulukko3[[#This Row],[Kompensaatio, €]]/Taulukko3[[#This Row],[Asukasluku 31.12.2019]]</f>
        <v>60.817460048426149</v>
      </c>
    </row>
    <row r="34" spans="1:7" x14ac:dyDescent="0.3">
      <c r="A34">
        <v>90</v>
      </c>
      <c r="B34" t="s">
        <v>342</v>
      </c>
      <c r="C34" s="7">
        <v>3254</v>
      </c>
      <c r="D34" s="7">
        <v>1551</v>
      </c>
      <c r="E34" s="16">
        <v>4.8051706238325928E-4</v>
      </c>
      <c r="F34" s="7">
        <v>166520.26</v>
      </c>
      <c r="G34" s="7">
        <f>Taulukko3[[#This Row],[Kompensaatio, €]]/Taulukko3[[#This Row],[Asukasluku 31.12.2019]]</f>
        <v>51.174019668100804</v>
      </c>
    </row>
    <row r="35" spans="1:7" x14ac:dyDescent="0.3">
      <c r="A35">
        <v>91</v>
      </c>
      <c r="B35" t="s">
        <v>343</v>
      </c>
      <c r="C35" s="7">
        <v>653835</v>
      </c>
      <c r="D35" s="7">
        <v>431467</v>
      </c>
      <c r="E35" s="16">
        <v>0.13367327875907012</v>
      </c>
      <c r="F35" s="7">
        <v>46323660.229999997</v>
      </c>
      <c r="G35" s="7">
        <f>Taulukko3[[#This Row],[Kompensaatio, €]]/Taulukko3[[#This Row],[Asukasluku 31.12.2019]]</f>
        <v>70.849159543309852</v>
      </c>
    </row>
    <row r="36" spans="1:7" x14ac:dyDescent="0.3">
      <c r="A36">
        <v>92</v>
      </c>
      <c r="B36" t="s">
        <v>344</v>
      </c>
      <c r="C36" s="7">
        <v>233775</v>
      </c>
      <c r="D36" s="7">
        <v>149637</v>
      </c>
      <c r="E36" s="16">
        <v>4.635920803600501E-2</v>
      </c>
      <c r="F36" s="7">
        <v>16065501.060000001</v>
      </c>
      <c r="G36" s="7">
        <f>Taulukko3[[#This Row],[Kompensaatio, €]]/Taulukko3[[#This Row],[Asukasluku 31.12.2019]]</f>
        <v>68.722066345845363</v>
      </c>
    </row>
    <row r="37" spans="1:7" x14ac:dyDescent="0.3">
      <c r="A37">
        <v>97</v>
      </c>
      <c r="B37" t="s">
        <v>345</v>
      </c>
      <c r="C37" s="7">
        <v>2136</v>
      </c>
      <c r="D37" s="7">
        <v>1080</v>
      </c>
      <c r="E37" s="16">
        <v>3.3459602022818831E-4</v>
      </c>
      <c r="F37" s="7">
        <v>115952.21</v>
      </c>
      <c r="G37" s="7">
        <f>Taulukko3[[#This Row],[Kompensaatio, €]]/Taulukko3[[#This Row],[Asukasluku 31.12.2019]]</f>
        <v>54.284742509363298</v>
      </c>
    </row>
    <row r="38" spans="1:7" x14ac:dyDescent="0.3">
      <c r="A38">
        <v>98</v>
      </c>
      <c r="B38" t="s">
        <v>346</v>
      </c>
      <c r="C38" s="7">
        <v>23410</v>
      </c>
      <c r="D38" s="7">
        <v>12594</v>
      </c>
      <c r="E38" s="16">
        <v>3.9017613692164848E-3</v>
      </c>
      <c r="F38" s="7">
        <v>1352131.63</v>
      </c>
      <c r="G38" s="7">
        <f>Taulukko3[[#This Row],[Kompensaatio, €]]/Taulukko3[[#This Row],[Asukasluku 31.12.2019]]</f>
        <v>57.758719777872699</v>
      </c>
    </row>
    <row r="39" spans="1:7" x14ac:dyDescent="0.3">
      <c r="A39">
        <v>102</v>
      </c>
      <c r="B39" t="s">
        <v>347</v>
      </c>
      <c r="C39" s="7">
        <v>10044</v>
      </c>
      <c r="D39" s="7">
        <v>5381</v>
      </c>
      <c r="E39" s="16">
        <v>1.6670936896739641E-3</v>
      </c>
      <c r="F39" s="7">
        <v>577721.16</v>
      </c>
      <c r="G39" s="7">
        <f>Taulukko3[[#This Row],[Kompensaatio, €]]/Taulukko3[[#This Row],[Asukasluku 31.12.2019]]</f>
        <v>57.51903225806452</v>
      </c>
    </row>
    <row r="40" spans="1:7" x14ac:dyDescent="0.3">
      <c r="A40">
        <v>103</v>
      </c>
      <c r="B40" t="s">
        <v>348</v>
      </c>
      <c r="C40" s="7">
        <v>2184</v>
      </c>
      <c r="D40" s="7">
        <v>1182</v>
      </c>
      <c r="E40" s="16">
        <v>3.6619675547196163E-4</v>
      </c>
      <c r="F40" s="7">
        <v>126903.25</v>
      </c>
      <c r="G40" s="7">
        <f>Taulukko3[[#This Row],[Kompensaatio, €]]/Taulukko3[[#This Row],[Asukasluku 31.12.2019]]</f>
        <v>58.105883699633701</v>
      </c>
    </row>
    <row r="41" spans="1:7" x14ac:dyDescent="0.3">
      <c r="A41">
        <v>105</v>
      </c>
      <c r="B41" t="s">
        <v>349</v>
      </c>
      <c r="C41" s="7">
        <v>2271</v>
      </c>
      <c r="D41" s="7">
        <v>1090</v>
      </c>
      <c r="E41" s="16">
        <v>3.3769413152659743E-4</v>
      </c>
      <c r="F41" s="7">
        <v>117025.84</v>
      </c>
      <c r="G41" s="7">
        <f>Taulukko3[[#This Row],[Kompensaatio, €]]/Taulukko3[[#This Row],[Asukasluku 31.12.2019]]</f>
        <v>51.530532804931745</v>
      </c>
    </row>
    <row r="42" spans="1:7" x14ac:dyDescent="0.3">
      <c r="A42">
        <v>106</v>
      </c>
      <c r="B42" t="s">
        <v>350</v>
      </c>
      <c r="C42" s="7">
        <v>46470</v>
      </c>
      <c r="D42" s="7">
        <v>27398</v>
      </c>
      <c r="E42" s="16">
        <v>8.4882053353813915E-3</v>
      </c>
      <c r="F42" s="7">
        <v>2941535.84</v>
      </c>
      <c r="G42" s="7">
        <f>Taulukko3[[#This Row],[Kompensaatio, €]]/Taulukko3[[#This Row],[Asukasluku 31.12.2019]]</f>
        <v>63.29967376802238</v>
      </c>
    </row>
    <row r="43" spans="1:7" x14ac:dyDescent="0.3">
      <c r="A43">
        <v>108</v>
      </c>
      <c r="B43" t="s">
        <v>351</v>
      </c>
      <c r="C43" s="7">
        <v>10404</v>
      </c>
      <c r="D43" s="7">
        <v>5710</v>
      </c>
      <c r="E43" s="16">
        <v>1.769021551391625E-3</v>
      </c>
      <c r="F43" s="7">
        <v>613043.64</v>
      </c>
      <c r="G43" s="7">
        <f>Taulukko3[[#This Row],[Kompensaatio, €]]/Taulukko3[[#This Row],[Asukasluku 31.12.2019]]</f>
        <v>58.923840830449826</v>
      </c>
    </row>
    <row r="44" spans="1:7" x14ac:dyDescent="0.3">
      <c r="A44">
        <v>109</v>
      </c>
      <c r="B44" t="s">
        <v>352</v>
      </c>
      <c r="C44" s="7">
        <v>67633</v>
      </c>
      <c r="D44" s="7">
        <v>38139</v>
      </c>
      <c r="E44" s="16">
        <v>1.181588668100266E-2</v>
      </c>
      <c r="F44" s="7">
        <v>4094723.53</v>
      </c>
      <c r="G44" s="7">
        <f>Taulukko3[[#This Row],[Kompensaatio, €]]/Taulukko3[[#This Row],[Asukasluku 31.12.2019]]</f>
        <v>60.543278133455559</v>
      </c>
    </row>
    <row r="45" spans="1:7" x14ac:dyDescent="0.3">
      <c r="A45">
        <v>111</v>
      </c>
      <c r="B45" t="s">
        <v>353</v>
      </c>
      <c r="C45" s="7">
        <v>18667</v>
      </c>
      <c r="D45" s="7">
        <v>9637</v>
      </c>
      <c r="E45" s="16">
        <v>2.9856498582768987E-3</v>
      </c>
      <c r="F45" s="7">
        <v>1034658.77</v>
      </c>
      <c r="G45" s="7">
        <f>Taulukko3[[#This Row],[Kompensaatio, €]]/Taulukko3[[#This Row],[Asukasluku 31.12.2019]]</f>
        <v>55.427158622167461</v>
      </c>
    </row>
    <row r="46" spans="1:7" x14ac:dyDescent="0.3">
      <c r="A46">
        <v>139</v>
      </c>
      <c r="B46" t="s">
        <v>354</v>
      </c>
      <c r="C46" s="7">
        <v>9844</v>
      </c>
      <c r="D46" s="7">
        <v>5133</v>
      </c>
      <c r="E46" s="16">
        <v>1.5902605294734172E-3</v>
      </c>
      <c r="F46" s="7">
        <v>551095.1</v>
      </c>
      <c r="G46" s="7">
        <f>Taulukko3[[#This Row],[Kompensaatio, €]]/Taulukko3[[#This Row],[Asukasluku 31.12.2019]]</f>
        <v>55.982842340511986</v>
      </c>
    </row>
    <row r="47" spans="1:7" x14ac:dyDescent="0.3">
      <c r="A47">
        <v>140</v>
      </c>
      <c r="B47" t="s">
        <v>355</v>
      </c>
      <c r="C47" s="7">
        <v>21368</v>
      </c>
      <c r="D47" s="7">
        <v>11822</v>
      </c>
      <c r="E47" s="16">
        <v>3.6625871769792981E-3</v>
      </c>
      <c r="F47" s="7">
        <v>1269247.27</v>
      </c>
      <c r="G47" s="7">
        <f>Taulukko3[[#This Row],[Kompensaatio, €]]/Taulukko3[[#This Row],[Asukasluku 31.12.2019]]</f>
        <v>59.39944168850618</v>
      </c>
    </row>
    <row r="48" spans="1:7" x14ac:dyDescent="0.3">
      <c r="A48">
        <v>142</v>
      </c>
      <c r="B48" t="s">
        <v>356</v>
      </c>
      <c r="C48" s="7">
        <v>6711</v>
      </c>
      <c r="D48" s="7">
        <v>3501</v>
      </c>
      <c r="E48" s="16">
        <v>1.0846487655730437E-3</v>
      </c>
      <c r="F48" s="7">
        <v>375878.42</v>
      </c>
      <c r="G48" s="7">
        <f>Taulukko3[[#This Row],[Kompensaatio, €]]/Taulukko3[[#This Row],[Asukasluku 31.12.2019]]</f>
        <v>56.009301147369989</v>
      </c>
    </row>
    <row r="49" spans="1:7" x14ac:dyDescent="0.3">
      <c r="A49">
        <v>143</v>
      </c>
      <c r="B49" t="s">
        <v>357</v>
      </c>
      <c r="C49" s="7">
        <v>6942</v>
      </c>
      <c r="D49" s="7">
        <v>3589</v>
      </c>
      <c r="E49" s="16">
        <v>1.1119121449990443E-3</v>
      </c>
      <c r="F49" s="7">
        <v>385326.38</v>
      </c>
      <c r="G49" s="7">
        <f>Taulukko3[[#This Row],[Kompensaatio, €]]/Taulukko3[[#This Row],[Asukasluku 31.12.2019]]</f>
        <v>55.506537021031406</v>
      </c>
    </row>
    <row r="50" spans="1:7" x14ac:dyDescent="0.3">
      <c r="A50">
        <v>145</v>
      </c>
      <c r="B50" t="s">
        <v>358</v>
      </c>
      <c r="C50" s="7">
        <v>12269</v>
      </c>
      <c r="D50" s="7">
        <v>6697</v>
      </c>
      <c r="E50" s="16">
        <v>2.0748051365446084E-3</v>
      </c>
      <c r="F50" s="7">
        <v>719011.08</v>
      </c>
      <c r="G50" s="7">
        <f>Taulukko3[[#This Row],[Kompensaatio, €]]/Taulukko3[[#This Row],[Asukasluku 31.12.2019]]</f>
        <v>58.603886217295617</v>
      </c>
    </row>
    <row r="51" spans="1:7" x14ac:dyDescent="0.3">
      <c r="A51">
        <v>146</v>
      </c>
      <c r="B51" t="s">
        <v>359</v>
      </c>
      <c r="C51" s="7">
        <v>4857</v>
      </c>
      <c r="D51" s="7">
        <v>2377</v>
      </c>
      <c r="E51" s="16">
        <v>7.3642105563185515E-4</v>
      </c>
      <c r="F51" s="7">
        <v>255202.23</v>
      </c>
      <c r="G51" s="7">
        <f>Taulukko3[[#This Row],[Kompensaatio, €]]/Taulukko3[[#This Row],[Asukasluku 31.12.2019]]</f>
        <v>52.543180975911056</v>
      </c>
    </row>
    <row r="52" spans="1:7" x14ac:dyDescent="0.3">
      <c r="A52">
        <v>148</v>
      </c>
      <c r="B52" t="s">
        <v>360</v>
      </c>
      <c r="C52" s="7">
        <v>6907</v>
      </c>
      <c r="D52" s="7">
        <v>4084</v>
      </c>
      <c r="E52" s="16">
        <v>1.2652686542702972E-3</v>
      </c>
      <c r="F52" s="7">
        <v>438471.14</v>
      </c>
      <c r="G52" s="7">
        <f>Taulukko3[[#This Row],[Kompensaatio, €]]/Taulukko3[[#This Row],[Asukasluku 31.12.2019]]</f>
        <v>63.482139858114955</v>
      </c>
    </row>
    <row r="53" spans="1:7" x14ac:dyDescent="0.3">
      <c r="A53">
        <v>149</v>
      </c>
      <c r="B53" t="s">
        <v>361</v>
      </c>
      <c r="C53" s="7">
        <v>5386</v>
      </c>
      <c r="D53" s="7">
        <v>2945</v>
      </c>
      <c r="E53" s="16">
        <v>9.1239377738149495E-4</v>
      </c>
      <c r="F53" s="7">
        <v>316184.5</v>
      </c>
      <c r="G53" s="7">
        <f>Taulukko3[[#This Row],[Kompensaatio, €]]/Taulukko3[[#This Row],[Asukasluku 31.12.2019]]</f>
        <v>58.70488303007798</v>
      </c>
    </row>
    <row r="54" spans="1:7" x14ac:dyDescent="0.3">
      <c r="A54">
        <v>151</v>
      </c>
      <c r="B54" t="s">
        <v>362</v>
      </c>
      <c r="C54" s="7">
        <v>1951</v>
      </c>
      <c r="D54" s="7">
        <v>1016</v>
      </c>
      <c r="E54" s="16">
        <v>3.1476810791836971E-4</v>
      </c>
      <c r="F54" s="7">
        <v>109080.97</v>
      </c>
      <c r="G54" s="7">
        <f>Taulukko3[[#This Row],[Kompensaatio, €]]/Taulukko3[[#This Row],[Asukasluku 31.12.2019]]</f>
        <v>55.91028703229113</v>
      </c>
    </row>
    <row r="55" spans="1:7" x14ac:dyDescent="0.3">
      <c r="A55">
        <v>152</v>
      </c>
      <c r="B55" t="s">
        <v>363</v>
      </c>
      <c r="C55" s="7">
        <v>4522</v>
      </c>
      <c r="D55" s="7">
        <v>2335</v>
      </c>
      <c r="E55" s="16">
        <v>7.2340898817853676E-4</v>
      </c>
      <c r="F55" s="7">
        <v>250692.98</v>
      </c>
      <c r="G55" s="7">
        <f>Taulukko3[[#This Row],[Kompensaatio, €]]/Taulukko3[[#This Row],[Asukasluku 31.12.2019]]</f>
        <v>55.438518354710304</v>
      </c>
    </row>
    <row r="56" spans="1:7" x14ac:dyDescent="0.3">
      <c r="A56">
        <v>153</v>
      </c>
      <c r="B56" t="s">
        <v>364</v>
      </c>
      <c r="C56" s="7">
        <v>26508</v>
      </c>
      <c r="D56" s="7">
        <v>14378</v>
      </c>
      <c r="E56" s="16">
        <v>4.4544644248526773E-3</v>
      </c>
      <c r="F56" s="7">
        <v>1543667.5</v>
      </c>
      <c r="G56" s="7">
        <f>Taulukko3[[#This Row],[Kompensaatio, €]]/Taulukko3[[#This Row],[Asukasluku 31.12.2019]]</f>
        <v>58.234023690961216</v>
      </c>
    </row>
    <row r="57" spans="1:7" x14ac:dyDescent="0.3">
      <c r="A57">
        <v>165</v>
      </c>
      <c r="B57" t="s">
        <v>365</v>
      </c>
      <c r="C57" s="7">
        <v>16413</v>
      </c>
      <c r="D57" s="7">
        <v>9146</v>
      </c>
      <c r="E57" s="16">
        <v>2.8335325935250092E-3</v>
      </c>
      <c r="F57" s="7">
        <v>981943.45</v>
      </c>
      <c r="G57" s="7">
        <f>Taulukko3[[#This Row],[Kompensaatio, €]]/Taulukko3[[#This Row],[Asukasluku 31.12.2019]]</f>
        <v>59.827176628282459</v>
      </c>
    </row>
    <row r="58" spans="1:7" x14ac:dyDescent="0.3">
      <c r="A58">
        <v>167</v>
      </c>
      <c r="B58" t="s">
        <v>366</v>
      </c>
      <c r="C58" s="7">
        <v>76850</v>
      </c>
      <c r="D58" s="7">
        <v>47294</v>
      </c>
      <c r="E58" s="16">
        <v>1.4652207574696237E-2</v>
      </c>
      <c r="F58" s="7">
        <v>5077633.25</v>
      </c>
      <c r="G58" s="7">
        <f>Taulukko3[[#This Row],[Kompensaatio, €]]/Taulukko3[[#This Row],[Asukasluku 31.12.2019]]</f>
        <v>66.072000650618094</v>
      </c>
    </row>
    <row r="59" spans="1:7" x14ac:dyDescent="0.3">
      <c r="A59">
        <v>169</v>
      </c>
      <c r="B59" t="s">
        <v>367</v>
      </c>
      <c r="C59" s="7">
        <v>5133</v>
      </c>
      <c r="D59" s="7">
        <v>2780</v>
      </c>
      <c r="E59" s="16">
        <v>8.6127494095774389E-4</v>
      </c>
      <c r="F59" s="7">
        <v>298469.58</v>
      </c>
      <c r="G59" s="7">
        <f>Taulukko3[[#This Row],[Kompensaatio, €]]/Taulukko3[[#This Row],[Asukasluku 31.12.2019]]</f>
        <v>58.147200467562833</v>
      </c>
    </row>
    <row r="60" spans="1:7" x14ac:dyDescent="0.3">
      <c r="A60">
        <v>171</v>
      </c>
      <c r="B60" t="s">
        <v>368</v>
      </c>
      <c r="C60" s="7">
        <v>4767</v>
      </c>
      <c r="D60" s="7">
        <v>2533</v>
      </c>
      <c r="E60" s="16">
        <v>7.8475159188703795E-4</v>
      </c>
      <c r="F60" s="7">
        <v>271950.88</v>
      </c>
      <c r="G60" s="7">
        <f>Taulukko3[[#This Row],[Kompensaatio, €]]/Taulukko3[[#This Row],[Asukasluku 31.12.2019]]</f>
        <v>57.048642752255091</v>
      </c>
    </row>
    <row r="61" spans="1:7" x14ac:dyDescent="0.3">
      <c r="A61">
        <v>172</v>
      </c>
      <c r="B61" t="s">
        <v>369</v>
      </c>
      <c r="C61" s="7">
        <v>4377</v>
      </c>
      <c r="D61" s="7">
        <v>2112</v>
      </c>
      <c r="E61" s="16">
        <v>6.5432110622401268E-4</v>
      </c>
      <c r="F61" s="7">
        <v>226750.99</v>
      </c>
      <c r="G61" s="7">
        <f>Taulukko3[[#This Row],[Kompensaatio, €]]/Taulukko3[[#This Row],[Asukasluku 31.12.2019]]</f>
        <v>51.805115375828194</v>
      </c>
    </row>
    <row r="62" spans="1:7" x14ac:dyDescent="0.3">
      <c r="A62">
        <v>176</v>
      </c>
      <c r="B62" t="s">
        <v>370</v>
      </c>
      <c r="C62" s="7">
        <v>4606</v>
      </c>
      <c r="D62" s="7">
        <v>2305</v>
      </c>
      <c r="E62" s="16">
        <v>7.1411465428330924E-4</v>
      </c>
      <c r="F62" s="7">
        <v>247472.08</v>
      </c>
      <c r="G62" s="7">
        <f>Taulukko3[[#This Row],[Kompensaatio, €]]/Taulukko3[[#This Row],[Asukasluku 31.12.2019]]</f>
        <v>53.728198002605296</v>
      </c>
    </row>
    <row r="63" spans="1:7" x14ac:dyDescent="0.3">
      <c r="A63">
        <v>177</v>
      </c>
      <c r="B63" t="s">
        <v>371</v>
      </c>
      <c r="C63" s="7">
        <v>1844</v>
      </c>
      <c r="D63" s="7">
        <v>929</v>
      </c>
      <c r="E63" s="16">
        <v>2.8781453962221009E-4</v>
      </c>
      <c r="F63" s="7">
        <v>99740.37</v>
      </c>
      <c r="G63" s="7">
        <f>Taulukko3[[#This Row],[Kompensaatio, €]]/Taulukko3[[#This Row],[Asukasluku 31.12.2019]]</f>
        <v>54.089137744034701</v>
      </c>
    </row>
    <row r="64" spans="1:7" x14ac:dyDescent="0.3">
      <c r="A64">
        <v>178</v>
      </c>
      <c r="B64" t="s">
        <v>372</v>
      </c>
      <c r="C64" s="7">
        <v>6116</v>
      </c>
      <c r="D64" s="7">
        <v>3068</v>
      </c>
      <c r="E64" s="16">
        <v>9.5050054635192752E-4</v>
      </c>
      <c r="F64" s="7">
        <v>329390.17</v>
      </c>
      <c r="G64" s="7">
        <f>Taulukko3[[#This Row],[Kompensaatio, €]]/Taulukko3[[#This Row],[Asukasluku 31.12.2019]]</f>
        <v>53.857123937213863</v>
      </c>
    </row>
    <row r="65" spans="1:7" x14ac:dyDescent="0.3">
      <c r="A65">
        <v>179</v>
      </c>
      <c r="B65" t="s">
        <v>373</v>
      </c>
      <c r="C65" s="7">
        <v>142400</v>
      </c>
      <c r="D65" s="7">
        <v>90191</v>
      </c>
      <c r="E65" s="16">
        <v>2.7942175611481972E-2</v>
      </c>
      <c r="F65" s="7">
        <v>9683190.6999999993</v>
      </c>
      <c r="G65" s="7">
        <f>Taulukko3[[#This Row],[Kompensaatio, €]]/Taulukko3[[#This Row],[Asukasluku 31.12.2019]]</f>
        <v>67.999934691011234</v>
      </c>
    </row>
    <row r="66" spans="1:7" x14ac:dyDescent="0.3">
      <c r="A66">
        <v>181</v>
      </c>
      <c r="B66" t="s">
        <v>374</v>
      </c>
      <c r="C66" s="7">
        <v>1739</v>
      </c>
      <c r="D66" s="7">
        <v>896</v>
      </c>
      <c r="E66" s="16">
        <v>2.7759077233745991E-4</v>
      </c>
      <c r="F66" s="7">
        <v>96197.39</v>
      </c>
      <c r="G66" s="7">
        <f>Taulukko3[[#This Row],[Kompensaatio, €]]/Taulukko3[[#This Row],[Asukasluku 31.12.2019]]</f>
        <v>55.317648073605518</v>
      </c>
    </row>
    <row r="67" spans="1:7" x14ac:dyDescent="0.3">
      <c r="A67">
        <v>182</v>
      </c>
      <c r="B67" t="s">
        <v>375</v>
      </c>
      <c r="C67" s="7">
        <v>20182</v>
      </c>
      <c r="D67" s="7">
        <v>10603</v>
      </c>
      <c r="E67" s="16">
        <v>3.2849274097032227E-3</v>
      </c>
      <c r="F67" s="7">
        <v>1138371.58</v>
      </c>
      <c r="G67" s="7">
        <f>Taulukko3[[#This Row],[Kompensaatio, €]]/Taulukko3[[#This Row],[Asukasluku 31.12.2019]]</f>
        <v>56.405290853235563</v>
      </c>
    </row>
    <row r="68" spans="1:7" x14ac:dyDescent="0.3">
      <c r="A68">
        <v>186</v>
      </c>
      <c r="B68" t="s">
        <v>376</v>
      </c>
      <c r="C68" s="7">
        <v>43711</v>
      </c>
      <c r="D68" s="7">
        <v>26767</v>
      </c>
      <c r="E68" s="16">
        <v>8.2927145124517734E-3</v>
      </c>
      <c r="F68" s="7">
        <v>2873789.68</v>
      </c>
      <c r="G68" s="7">
        <f>Taulukko3[[#This Row],[Kompensaatio, €]]/Taulukko3[[#This Row],[Asukasluku 31.12.2019]]</f>
        <v>65.745228432202424</v>
      </c>
    </row>
    <row r="69" spans="1:7" x14ac:dyDescent="0.3">
      <c r="A69">
        <v>202</v>
      </c>
      <c r="B69" t="s">
        <v>377</v>
      </c>
      <c r="C69" s="7">
        <v>33937</v>
      </c>
      <c r="D69" s="7">
        <v>19222</v>
      </c>
      <c r="E69" s="16">
        <v>5.9551895378020699E-3</v>
      </c>
      <c r="F69" s="7">
        <v>2063734.65</v>
      </c>
      <c r="G69" s="7">
        <f>Taulukko3[[#This Row],[Kompensaatio, €]]/Taulukko3[[#This Row],[Asukasluku 31.12.2019]]</f>
        <v>60.810756696231252</v>
      </c>
    </row>
    <row r="70" spans="1:7" x14ac:dyDescent="0.3">
      <c r="A70">
        <v>204</v>
      </c>
      <c r="B70" t="s">
        <v>378</v>
      </c>
      <c r="C70" s="7">
        <v>2893</v>
      </c>
      <c r="D70" s="7">
        <v>1452</v>
      </c>
      <c r="E70" s="16">
        <v>4.4984576052900868E-4</v>
      </c>
      <c r="F70" s="7">
        <v>155891.31</v>
      </c>
      <c r="G70" s="7">
        <f>Taulukko3[[#This Row],[Kompensaatio, €]]/Taulukko3[[#This Row],[Asukasluku 31.12.2019]]</f>
        <v>53.885693052194952</v>
      </c>
    </row>
    <row r="71" spans="1:7" x14ac:dyDescent="0.3">
      <c r="A71">
        <v>205</v>
      </c>
      <c r="B71" t="s">
        <v>379</v>
      </c>
      <c r="C71" s="7">
        <v>36709</v>
      </c>
      <c r="D71" s="7">
        <v>21160</v>
      </c>
      <c r="E71" s="16">
        <v>6.5556035074337635E-3</v>
      </c>
      <c r="F71" s="7">
        <v>2271804.4500000002</v>
      </c>
      <c r="G71" s="7">
        <f>Taulukko3[[#This Row],[Kompensaatio, €]]/Taulukko3[[#This Row],[Asukasluku 31.12.2019]]</f>
        <v>61.886851998147598</v>
      </c>
    </row>
    <row r="72" spans="1:7" x14ac:dyDescent="0.3">
      <c r="A72">
        <v>208</v>
      </c>
      <c r="B72" t="s">
        <v>380</v>
      </c>
      <c r="C72" s="7">
        <v>12373</v>
      </c>
      <c r="D72" s="7">
        <v>6483</v>
      </c>
      <c r="E72" s="16">
        <v>2.0085055547586525E-3</v>
      </c>
      <c r="F72" s="7">
        <v>696035.36</v>
      </c>
      <c r="G72" s="7">
        <f>Taulukko3[[#This Row],[Kompensaatio, €]]/Taulukko3[[#This Row],[Asukasluku 31.12.2019]]</f>
        <v>56.254373232037501</v>
      </c>
    </row>
    <row r="73" spans="1:7" x14ac:dyDescent="0.3">
      <c r="A73">
        <v>211</v>
      </c>
      <c r="B73" t="s">
        <v>381</v>
      </c>
      <c r="C73" s="7">
        <v>31868</v>
      </c>
      <c r="D73" s="7">
        <v>17947</v>
      </c>
      <c r="E73" s="16">
        <v>5.5601803472549033E-3</v>
      </c>
      <c r="F73" s="7">
        <v>1926846.62</v>
      </c>
      <c r="G73" s="7">
        <f>Taulukko3[[#This Row],[Kompensaatio, €]]/Taulukko3[[#This Row],[Asukasluku 31.12.2019]]</f>
        <v>60.463368269110084</v>
      </c>
    </row>
    <row r="74" spans="1:7" x14ac:dyDescent="0.3">
      <c r="A74">
        <v>213</v>
      </c>
      <c r="B74" t="s">
        <v>382</v>
      </c>
      <c r="C74" s="7">
        <v>5356</v>
      </c>
      <c r="D74" s="7">
        <v>2622</v>
      </c>
      <c r="E74" s="16">
        <v>8.1232478244287938E-4</v>
      </c>
      <c r="F74" s="7">
        <v>281506.2</v>
      </c>
      <c r="G74" s="7">
        <f>Taulukko3[[#This Row],[Kompensaatio, €]]/Taulukko3[[#This Row],[Asukasluku 31.12.2019]]</f>
        <v>52.55903659447349</v>
      </c>
    </row>
    <row r="75" spans="1:7" x14ac:dyDescent="0.3">
      <c r="A75">
        <v>214</v>
      </c>
      <c r="B75" t="s">
        <v>383</v>
      </c>
      <c r="C75" s="7">
        <v>12906</v>
      </c>
      <c r="D75" s="7">
        <v>7105</v>
      </c>
      <c r="E75" s="16">
        <v>2.2012080775197017E-3</v>
      </c>
      <c r="F75" s="7">
        <v>762815.25</v>
      </c>
      <c r="G75" s="7">
        <f>Taulukko3[[#This Row],[Kompensaatio, €]]/Taulukko3[[#This Row],[Asukasluku 31.12.2019]]</f>
        <v>59.105474198047418</v>
      </c>
    </row>
    <row r="76" spans="1:7" x14ac:dyDescent="0.3">
      <c r="A76">
        <v>216</v>
      </c>
      <c r="B76" t="s">
        <v>384</v>
      </c>
      <c r="C76" s="7">
        <v>1339</v>
      </c>
      <c r="D76" s="7">
        <v>646</v>
      </c>
      <c r="E76" s="16">
        <v>2.0013798987723115E-4</v>
      </c>
      <c r="F76" s="7">
        <v>69356.600000000006</v>
      </c>
      <c r="G76" s="7">
        <f>Taulukko3[[#This Row],[Kompensaatio, €]]/Taulukko3[[#This Row],[Asukasluku 31.12.2019]]</f>
        <v>51.797311426437645</v>
      </c>
    </row>
    <row r="77" spans="1:7" x14ac:dyDescent="0.3">
      <c r="A77">
        <v>217</v>
      </c>
      <c r="B77" t="s">
        <v>385</v>
      </c>
      <c r="C77" s="7">
        <v>5464</v>
      </c>
      <c r="D77" s="7">
        <v>2952</v>
      </c>
      <c r="E77" s="16">
        <v>9.145624552903813E-4</v>
      </c>
      <c r="F77" s="7">
        <v>316936.05</v>
      </c>
      <c r="G77" s="7">
        <f>Taulukko3[[#This Row],[Kompensaatio, €]]/Taulukko3[[#This Row],[Asukasluku 31.12.2019]]</f>
        <v>58.004401537335283</v>
      </c>
    </row>
    <row r="78" spans="1:7" x14ac:dyDescent="0.3">
      <c r="A78">
        <v>218</v>
      </c>
      <c r="B78" t="s">
        <v>386</v>
      </c>
      <c r="C78" s="7">
        <v>1245</v>
      </c>
      <c r="D78" s="7">
        <v>641</v>
      </c>
      <c r="E78" s="16">
        <v>1.9858893422802657E-4</v>
      </c>
      <c r="F78" s="7">
        <v>68819.789999999994</v>
      </c>
      <c r="G78" s="7">
        <f>Taulukko3[[#This Row],[Kompensaatio, €]]/Taulukko3[[#This Row],[Asukasluku 31.12.2019]]</f>
        <v>55.276939759036139</v>
      </c>
    </row>
    <row r="79" spans="1:7" x14ac:dyDescent="0.3">
      <c r="A79">
        <v>224</v>
      </c>
      <c r="B79" t="s">
        <v>387</v>
      </c>
      <c r="C79" s="7">
        <v>8714</v>
      </c>
      <c r="D79" s="7">
        <v>4780</v>
      </c>
      <c r="E79" s="16">
        <v>1.4808972006395741E-3</v>
      </c>
      <c r="F79" s="7">
        <v>513195.9</v>
      </c>
      <c r="G79" s="7">
        <f>Taulukko3[[#This Row],[Kompensaatio, €]]/Taulukko3[[#This Row],[Asukasluku 31.12.2019]]</f>
        <v>58.89326371356438</v>
      </c>
    </row>
    <row r="80" spans="1:7" x14ac:dyDescent="0.3">
      <c r="A80">
        <v>226</v>
      </c>
      <c r="B80" t="s">
        <v>388</v>
      </c>
      <c r="C80" s="7">
        <v>3949</v>
      </c>
      <c r="D80" s="7">
        <v>1969</v>
      </c>
      <c r="E80" s="16">
        <v>6.1001811465676177E-4</v>
      </c>
      <c r="F80" s="7">
        <v>211398.06</v>
      </c>
      <c r="G80" s="7">
        <f>Taulukko3[[#This Row],[Kompensaatio, €]]/Taulukko3[[#This Row],[Asukasluku 31.12.2019]]</f>
        <v>53.532048619903776</v>
      </c>
    </row>
    <row r="81" spans="1:7" x14ac:dyDescent="0.3">
      <c r="A81">
        <v>230</v>
      </c>
      <c r="B81" t="s">
        <v>389</v>
      </c>
      <c r="C81" s="7">
        <v>2342</v>
      </c>
      <c r="D81" s="7">
        <v>1193</v>
      </c>
      <c r="E81" s="16">
        <v>3.6960467790021171E-4</v>
      </c>
      <c r="F81" s="7">
        <v>128084.25</v>
      </c>
      <c r="G81" s="7">
        <f>Taulukko3[[#This Row],[Kompensaatio, €]]/Taulukko3[[#This Row],[Asukasluku 31.12.2019]]</f>
        <v>54.690115286080271</v>
      </c>
    </row>
    <row r="82" spans="1:7" x14ac:dyDescent="0.3">
      <c r="A82">
        <v>231</v>
      </c>
      <c r="B82" t="s">
        <v>390</v>
      </c>
      <c r="C82" s="7">
        <v>1246</v>
      </c>
      <c r="D82" s="7">
        <v>562</v>
      </c>
      <c r="E82" s="16">
        <v>1.7411385497059429E-4</v>
      </c>
      <c r="F82" s="7">
        <v>60338.1</v>
      </c>
      <c r="G82" s="7">
        <f>Taulukko3[[#This Row],[Kompensaatio, €]]/Taulukko3[[#This Row],[Asukasluku 31.12.2019]]</f>
        <v>48.425441412520065</v>
      </c>
    </row>
    <row r="83" spans="1:7" x14ac:dyDescent="0.3">
      <c r="A83">
        <v>232</v>
      </c>
      <c r="B83" t="s">
        <v>391</v>
      </c>
      <c r="C83" s="7">
        <v>13184</v>
      </c>
      <c r="D83" s="7">
        <v>7091</v>
      </c>
      <c r="E83" s="16">
        <v>2.1968707217019288E-3</v>
      </c>
      <c r="F83" s="7">
        <v>761312.16</v>
      </c>
      <c r="G83" s="7">
        <f>Taulukko3[[#This Row],[Kompensaatio, €]]/Taulukko3[[#This Row],[Asukasluku 31.12.2019]]</f>
        <v>57.745157766990296</v>
      </c>
    </row>
    <row r="84" spans="1:7" x14ac:dyDescent="0.3">
      <c r="A84">
        <v>233</v>
      </c>
      <c r="B84" t="s">
        <v>392</v>
      </c>
      <c r="C84" s="7">
        <v>15726</v>
      </c>
      <c r="D84" s="7">
        <v>8138</v>
      </c>
      <c r="E84" s="16">
        <v>2.5212429746453669E-3</v>
      </c>
      <c r="F84" s="7">
        <v>873721.39</v>
      </c>
      <c r="G84" s="7">
        <f>Taulukko3[[#This Row],[Kompensaatio, €]]/Taulukko3[[#This Row],[Asukasluku 31.12.2019]]</f>
        <v>55.559035355462292</v>
      </c>
    </row>
    <row r="85" spans="1:7" x14ac:dyDescent="0.3">
      <c r="A85">
        <v>235</v>
      </c>
      <c r="B85" t="s">
        <v>393</v>
      </c>
      <c r="C85" s="7">
        <v>9797</v>
      </c>
      <c r="D85" s="7">
        <v>5433</v>
      </c>
      <c r="E85" s="16">
        <v>1.6832038684256917E-3</v>
      </c>
      <c r="F85" s="7">
        <v>583304.04</v>
      </c>
      <c r="G85" s="7">
        <f>Taulukko3[[#This Row],[Kompensaatio, €]]/Taulukko3[[#This Row],[Asukasluku 31.12.2019]]</f>
        <v>59.539046646932739</v>
      </c>
    </row>
    <row r="86" spans="1:7" x14ac:dyDescent="0.3">
      <c r="A86">
        <v>236</v>
      </c>
      <c r="B86" t="s">
        <v>394</v>
      </c>
      <c r="C86" s="7">
        <v>4261</v>
      </c>
      <c r="D86" s="7">
        <v>2311</v>
      </c>
      <c r="E86" s="16">
        <v>7.1597352106235479E-4</v>
      </c>
      <c r="F86" s="7">
        <v>248116.26</v>
      </c>
      <c r="G86" s="7">
        <f>Taulukko3[[#This Row],[Kompensaatio, €]]/Taulukko3[[#This Row],[Asukasluku 31.12.2019]]</f>
        <v>58.229584604552926</v>
      </c>
    </row>
    <row r="87" spans="1:7" x14ac:dyDescent="0.3">
      <c r="A87">
        <v>239</v>
      </c>
      <c r="B87" t="s">
        <v>395</v>
      </c>
      <c r="C87" s="7">
        <v>2202</v>
      </c>
      <c r="D87" s="7">
        <v>1092</v>
      </c>
      <c r="E87" s="16">
        <v>3.383137537862793E-4</v>
      </c>
      <c r="F87" s="7">
        <v>117240.57</v>
      </c>
      <c r="G87" s="7">
        <f>Taulukko3[[#This Row],[Kompensaatio, €]]/Taulukko3[[#This Row],[Asukasluku 31.12.2019]]</f>
        <v>53.242765667574936</v>
      </c>
    </row>
    <row r="88" spans="1:7" x14ac:dyDescent="0.3">
      <c r="A88">
        <v>240</v>
      </c>
      <c r="B88" t="s">
        <v>396</v>
      </c>
      <c r="C88" s="7">
        <v>20707</v>
      </c>
      <c r="D88" s="7">
        <v>11413</v>
      </c>
      <c r="E88" s="16">
        <v>3.535874424874364E-3</v>
      </c>
      <c r="F88" s="7">
        <v>1225335.74</v>
      </c>
      <c r="G88" s="7">
        <f>Taulukko3[[#This Row],[Kompensaatio, €]]/Taulukko3[[#This Row],[Asukasluku 31.12.2019]]</f>
        <v>59.174952431544888</v>
      </c>
    </row>
    <row r="89" spans="1:7" x14ac:dyDescent="0.3">
      <c r="A89">
        <v>241</v>
      </c>
      <c r="B89" t="s">
        <v>397</v>
      </c>
      <c r="C89" s="7">
        <v>8079</v>
      </c>
      <c r="D89" s="7">
        <v>4384</v>
      </c>
      <c r="E89" s="16">
        <v>1.3582119932225717E-3</v>
      </c>
      <c r="F89" s="7">
        <v>470680.09</v>
      </c>
      <c r="G89" s="7">
        <f>Taulukko3[[#This Row],[Kompensaatio, €]]/Taulukko3[[#This Row],[Asukasluku 31.12.2019]]</f>
        <v>58.259696744646618</v>
      </c>
    </row>
    <row r="90" spans="1:7" x14ac:dyDescent="0.3">
      <c r="A90">
        <v>244</v>
      </c>
      <c r="B90" t="s">
        <v>398</v>
      </c>
      <c r="C90" s="7">
        <v>18355</v>
      </c>
      <c r="D90" s="7">
        <v>10292</v>
      </c>
      <c r="E90" s="16">
        <v>3.1885761483226981E-3</v>
      </c>
      <c r="F90" s="7">
        <v>1104981.6299999999</v>
      </c>
      <c r="G90" s="7">
        <f>Taulukko3[[#This Row],[Kompensaatio, €]]/Taulukko3[[#This Row],[Asukasluku 31.12.2019]]</f>
        <v>60.200579133751013</v>
      </c>
    </row>
    <row r="91" spans="1:7" x14ac:dyDescent="0.3">
      <c r="A91">
        <v>245</v>
      </c>
      <c r="B91" t="s">
        <v>399</v>
      </c>
      <c r="C91" s="7">
        <v>36756</v>
      </c>
      <c r="D91" s="7">
        <v>22399</v>
      </c>
      <c r="E91" s="16">
        <v>6.939459497306657E-3</v>
      </c>
      <c r="F91" s="7">
        <v>2404827.4</v>
      </c>
      <c r="G91" s="7">
        <f>Taulukko3[[#This Row],[Kompensaatio, €]]/Taulukko3[[#This Row],[Asukasluku 31.12.2019]]</f>
        <v>65.426798345848297</v>
      </c>
    </row>
    <row r="92" spans="1:7" x14ac:dyDescent="0.3">
      <c r="A92">
        <v>249</v>
      </c>
      <c r="B92" t="s">
        <v>400</v>
      </c>
      <c r="C92" s="7">
        <v>9605</v>
      </c>
      <c r="D92" s="7">
        <v>4780</v>
      </c>
      <c r="E92" s="16">
        <v>1.4808972006395741E-3</v>
      </c>
      <c r="F92" s="7">
        <v>513195.9</v>
      </c>
      <c r="G92" s="7">
        <f>Taulukko3[[#This Row],[Kompensaatio, €]]/Taulukko3[[#This Row],[Asukasluku 31.12.2019]]</f>
        <v>53.430078084331079</v>
      </c>
    </row>
    <row r="93" spans="1:7" x14ac:dyDescent="0.3">
      <c r="A93">
        <v>250</v>
      </c>
      <c r="B93" t="s">
        <v>401</v>
      </c>
      <c r="C93" s="7">
        <v>1865</v>
      </c>
      <c r="D93" s="7">
        <v>958</v>
      </c>
      <c r="E93" s="16">
        <v>2.9679906238759665E-4</v>
      </c>
      <c r="F93" s="7">
        <v>102853.91</v>
      </c>
      <c r="G93" s="7">
        <f>Taulukko3[[#This Row],[Kompensaatio, €]]/Taulukko3[[#This Row],[Asukasluku 31.12.2019]]</f>
        <v>55.149549597855227</v>
      </c>
    </row>
    <row r="94" spans="1:7" x14ac:dyDescent="0.3">
      <c r="A94">
        <v>256</v>
      </c>
      <c r="B94" t="s">
        <v>402</v>
      </c>
      <c r="C94" s="7">
        <v>1620</v>
      </c>
      <c r="D94" s="7">
        <v>758</v>
      </c>
      <c r="E94" s="16">
        <v>2.3483683641941364E-4</v>
      </c>
      <c r="F94" s="7">
        <v>81381.27</v>
      </c>
      <c r="G94" s="7">
        <f>Taulukko3[[#This Row],[Kompensaatio, €]]/Taulukko3[[#This Row],[Asukasluku 31.12.2019]]</f>
        <v>50.235351851851853</v>
      </c>
    </row>
    <row r="95" spans="1:7" x14ac:dyDescent="0.3">
      <c r="A95">
        <v>257</v>
      </c>
      <c r="B95" t="s">
        <v>403</v>
      </c>
      <c r="C95" s="7">
        <v>39586</v>
      </c>
      <c r="D95" s="7">
        <v>23600</v>
      </c>
      <c r="E95" s="16">
        <v>7.3115426642455959E-3</v>
      </c>
      <c r="F95" s="7">
        <v>2533770.56</v>
      </c>
      <c r="G95" s="7">
        <f>Taulukko3[[#This Row],[Kompensaatio, €]]/Taulukko3[[#This Row],[Asukasluku 31.12.2019]]</f>
        <v>64.006733693730112</v>
      </c>
    </row>
    <row r="96" spans="1:7" x14ac:dyDescent="0.3">
      <c r="A96">
        <v>260</v>
      </c>
      <c r="B96" t="s">
        <v>404</v>
      </c>
      <c r="C96" s="7">
        <v>10136</v>
      </c>
      <c r="D96" s="7">
        <v>5070</v>
      </c>
      <c r="E96" s="16">
        <v>1.5707424282934395E-3</v>
      </c>
      <c r="F96" s="7">
        <v>544331.22</v>
      </c>
      <c r="G96" s="7">
        <f>Taulukko3[[#This Row],[Kompensaatio, €]]/Taulukko3[[#This Row],[Asukasluku 31.12.2019]]</f>
        <v>53.70276440410418</v>
      </c>
    </row>
    <row r="97" spans="1:7" x14ac:dyDescent="0.3">
      <c r="A97">
        <v>261</v>
      </c>
      <c r="B97" t="s">
        <v>405</v>
      </c>
      <c r="C97" s="7">
        <v>6453</v>
      </c>
      <c r="D97" s="7">
        <v>3917</v>
      </c>
      <c r="E97" s="16">
        <v>1.2135301955868644E-3</v>
      </c>
      <c r="F97" s="7">
        <v>420541.49</v>
      </c>
      <c r="G97" s="7">
        <f>Taulukko3[[#This Row],[Kompensaatio, €]]/Taulukko3[[#This Row],[Asukasluku 31.12.2019]]</f>
        <v>65.169919417325275</v>
      </c>
    </row>
    <row r="98" spans="1:7" x14ac:dyDescent="0.3">
      <c r="A98">
        <v>263</v>
      </c>
      <c r="B98" t="s">
        <v>406</v>
      </c>
      <c r="C98" s="7">
        <v>7998</v>
      </c>
      <c r="D98" s="7">
        <v>4171</v>
      </c>
      <c r="E98" s="16">
        <v>1.2922222225664568E-3</v>
      </c>
      <c r="F98" s="7">
        <v>447811.74</v>
      </c>
      <c r="G98" s="7">
        <f>Taulukko3[[#This Row],[Kompensaatio, €]]/Taulukko3[[#This Row],[Asukasluku 31.12.2019]]</f>
        <v>55.990465116279069</v>
      </c>
    </row>
    <row r="99" spans="1:7" x14ac:dyDescent="0.3">
      <c r="A99">
        <v>265</v>
      </c>
      <c r="B99" t="s">
        <v>407</v>
      </c>
      <c r="C99" s="7">
        <v>1096</v>
      </c>
      <c r="D99" s="7">
        <v>502</v>
      </c>
      <c r="E99" s="16">
        <v>1.5552518718013936E-4</v>
      </c>
      <c r="F99" s="7">
        <v>53896.31</v>
      </c>
      <c r="G99" s="7">
        <f>Taulukko3[[#This Row],[Kompensaatio, €]]/Taulukko3[[#This Row],[Asukasluku 31.12.2019]]</f>
        <v>49.175465328467148</v>
      </c>
    </row>
    <row r="100" spans="1:7" x14ac:dyDescent="0.3">
      <c r="A100">
        <v>271</v>
      </c>
      <c r="B100" t="s">
        <v>408</v>
      </c>
      <c r="C100" s="7">
        <v>7103</v>
      </c>
      <c r="D100" s="7">
        <v>3810</v>
      </c>
      <c r="E100" s="16">
        <v>1.1803804046938864E-3</v>
      </c>
      <c r="F100" s="7">
        <v>409053.64</v>
      </c>
      <c r="G100" s="7">
        <f>Taulukko3[[#This Row],[Kompensaatio, €]]/Taulukko3[[#This Row],[Asukasluku 31.12.2019]]</f>
        <v>57.588855413205692</v>
      </c>
    </row>
    <row r="101" spans="1:7" x14ac:dyDescent="0.3">
      <c r="A101">
        <v>272</v>
      </c>
      <c r="B101" t="s">
        <v>409</v>
      </c>
      <c r="C101" s="7">
        <v>47681</v>
      </c>
      <c r="D101" s="7">
        <v>26379</v>
      </c>
      <c r="E101" s="16">
        <v>8.1725077940734987E-3</v>
      </c>
      <c r="F101" s="7">
        <v>2832132.78</v>
      </c>
      <c r="G101" s="7">
        <f>Taulukko3[[#This Row],[Kompensaatio, €]]/Taulukko3[[#This Row],[Asukasluku 31.12.2019]]</f>
        <v>59.397512216606188</v>
      </c>
    </row>
    <row r="102" spans="1:7" x14ac:dyDescent="0.3">
      <c r="A102">
        <v>273</v>
      </c>
      <c r="B102" t="s">
        <v>410</v>
      </c>
      <c r="C102" s="7">
        <v>3846</v>
      </c>
      <c r="D102" s="7">
        <v>2142</v>
      </c>
      <c r="E102" s="16">
        <v>6.6361544011924009E-4</v>
      </c>
      <c r="F102" s="7">
        <v>229971.89</v>
      </c>
      <c r="G102" s="7">
        <f>Taulukko3[[#This Row],[Kompensaatio, €]]/Taulukko3[[#This Row],[Asukasluku 31.12.2019]]</f>
        <v>59.79508320332814</v>
      </c>
    </row>
    <row r="103" spans="1:7" x14ac:dyDescent="0.3">
      <c r="A103">
        <v>275</v>
      </c>
      <c r="B103" t="s">
        <v>411</v>
      </c>
      <c r="C103" s="7">
        <v>2627</v>
      </c>
      <c r="D103" s="7">
        <v>1314</v>
      </c>
      <c r="E103" s="16">
        <v>4.0709182461096241E-4</v>
      </c>
      <c r="F103" s="7">
        <v>141075.19</v>
      </c>
      <c r="G103" s="7">
        <f>Taulukko3[[#This Row],[Kompensaatio, €]]/Taulukko3[[#This Row],[Asukasluku 31.12.2019]]</f>
        <v>53.702013703844692</v>
      </c>
    </row>
    <row r="104" spans="1:7" x14ac:dyDescent="0.3">
      <c r="A104">
        <v>276</v>
      </c>
      <c r="B104" t="s">
        <v>412</v>
      </c>
      <c r="C104" s="7">
        <v>14821</v>
      </c>
      <c r="D104" s="7">
        <v>8486</v>
      </c>
      <c r="E104" s="16">
        <v>2.6290572478300054E-3</v>
      </c>
      <c r="F104" s="7">
        <v>911083.77</v>
      </c>
      <c r="G104" s="7">
        <f>Taulukko3[[#This Row],[Kompensaatio, €]]/Taulukko3[[#This Row],[Asukasluku 31.12.2019]]</f>
        <v>61.472489710545851</v>
      </c>
    </row>
    <row r="105" spans="1:7" x14ac:dyDescent="0.3">
      <c r="A105">
        <v>280</v>
      </c>
      <c r="B105" t="s">
        <v>413</v>
      </c>
      <c r="C105" s="7">
        <v>2077</v>
      </c>
      <c r="D105" s="7">
        <v>1120</v>
      </c>
      <c r="E105" s="16">
        <v>3.4698846542182489E-4</v>
      </c>
      <c r="F105" s="7">
        <v>120246.74</v>
      </c>
      <c r="G105" s="7">
        <f>Taulukko3[[#This Row],[Kompensaatio, €]]/Taulukko3[[#This Row],[Asukasluku 31.12.2019]]</f>
        <v>57.894434280211847</v>
      </c>
    </row>
    <row r="106" spans="1:7" x14ac:dyDescent="0.3">
      <c r="A106">
        <v>284</v>
      </c>
      <c r="B106" t="s">
        <v>414</v>
      </c>
      <c r="C106" s="7">
        <v>2308</v>
      </c>
      <c r="D106" s="7">
        <v>1153</v>
      </c>
      <c r="E106" s="16">
        <v>3.5721223270657507E-4</v>
      </c>
      <c r="F106" s="7">
        <v>123789.72</v>
      </c>
      <c r="G106" s="7">
        <f>Taulukko3[[#This Row],[Kompensaatio, €]]/Taulukko3[[#This Row],[Asukasluku 31.12.2019]]</f>
        <v>53.635060658578858</v>
      </c>
    </row>
    <row r="107" spans="1:7" x14ac:dyDescent="0.3">
      <c r="A107">
        <v>285</v>
      </c>
      <c r="B107" t="s">
        <v>415</v>
      </c>
      <c r="C107" s="7">
        <v>52126</v>
      </c>
      <c r="D107" s="7">
        <v>29543</v>
      </c>
      <c r="E107" s="16">
        <v>9.1527502088901546E-3</v>
      </c>
      <c r="F107" s="7">
        <v>3171829.81</v>
      </c>
      <c r="G107" s="7">
        <f>Taulukko3[[#This Row],[Kompensaatio, €]]/Taulukko3[[#This Row],[Asukasluku 31.12.2019]]</f>
        <v>60.849284618040905</v>
      </c>
    </row>
    <row r="108" spans="1:7" x14ac:dyDescent="0.3">
      <c r="A108">
        <v>286</v>
      </c>
      <c r="B108" t="s">
        <v>416</v>
      </c>
      <c r="C108" s="7">
        <v>82113</v>
      </c>
      <c r="D108" s="7">
        <v>45653</v>
      </c>
      <c r="E108" s="16">
        <v>1.4143807510627297E-2</v>
      </c>
      <c r="F108" s="7">
        <v>4901450.3099999996</v>
      </c>
      <c r="G108" s="7">
        <f>Taulukko3[[#This Row],[Kompensaatio, €]]/Taulukko3[[#This Row],[Asukasluku 31.12.2019]]</f>
        <v>59.691526433086111</v>
      </c>
    </row>
    <row r="109" spans="1:7" x14ac:dyDescent="0.3">
      <c r="A109">
        <v>287</v>
      </c>
      <c r="B109" t="s">
        <v>417</v>
      </c>
      <c r="C109" s="7">
        <v>6486</v>
      </c>
      <c r="D109" s="7">
        <v>3232</v>
      </c>
      <c r="E109" s="16">
        <v>1.0013095716458376E-3</v>
      </c>
      <c r="F109" s="7">
        <v>346997.73</v>
      </c>
      <c r="G109" s="7">
        <f>Taulukko3[[#This Row],[Kompensaatio, €]]/Taulukko3[[#This Row],[Asukasluku 31.12.2019]]</f>
        <v>53.499495837187787</v>
      </c>
    </row>
    <row r="110" spans="1:7" x14ac:dyDescent="0.3">
      <c r="A110">
        <v>288</v>
      </c>
      <c r="B110" t="s">
        <v>418</v>
      </c>
      <c r="C110" s="7">
        <v>6428</v>
      </c>
      <c r="D110" s="7">
        <v>3451</v>
      </c>
      <c r="E110" s="16">
        <v>1.0691582090809979E-3</v>
      </c>
      <c r="F110" s="7">
        <v>370510.26</v>
      </c>
      <c r="G110" s="7">
        <f>Taulukko3[[#This Row],[Kompensaatio, €]]/Taulukko3[[#This Row],[Asukasluku 31.12.2019]]</f>
        <v>57.640052893590543</v>
      </c>
    </row>
    <row r="111" spans="1:7" x14ac:dyDescent="0.3">
      <c r="A111">
        <v>290</v>
      </c>
      <c r="B111" t="s">
        <v>419</v>
      </c>
      <c r="C111" s="7">
        <v>8190</v>
      </c>
      <c r="D111" s="7">
        <v>4071</v>
      </c>
      <c r="E111" s="16">
        <v>1.2612411095823653E-3</v>
      </c>
      <c r="F111" s="7">
        <v>437075.42</v>
      </c>
      <c r="G111" s="7">
        <f>Taulukko3[[#This Row],[Kompensaatio, €]]/Taulukko3[[#This Row],[Asukasluku 31.12.2019]]</f>
        <v>53.366962148962145</v>
      </c>
    </row>
    <row r="112" spans="1:7" x14ac:dyDescent="0.3">
      <c r="A112">
        <v>291</v>
      </c>
      <c r="B112" t="s">
        <v>420</v>
      </c>
      <c r="C112" s="7">
        <v>2206</v>
      </c>
      <c r="D112" s="7">
        <v>1007</v>
      </c>
      <c r="E112" s="16">
        <v>3.119798077498015E-4</v>
      </c>
      <c r="F112" s="7">
        <v>108114.7</v>
      </c>
      <c r="G112" s="7">
        <f>Taulukko3[[#This Row],[Kompensaatio, €]]/Taulukko3[[#This Row],[Asukasluku 31.12.2019]]</f>
        <v>49.009383499546686</v>
      </c>
    </row>
    <row r="113" spans="1:7" x14ac:dyDescent="0.3">
      <c r="A113">
        <v>297</v>
      </c>
      <c r="B113" t="s">
        <v>421</v>
      </c>
      <c r="C113" s="7">
        <v>119282</v>
      </c>
      <c r="D113" s="7">
        <v>72825</v>
      </c>
      <c r="E113" s="16">
        <v>2.2561995530664642E-2</v>
      </c>
      <c r="F113" s="7">
        <v>7818722.0700000003</v>
      </c>
      <c r="G113" s="7">
        <f>Taulukko3[[#This Row],[Kompensaatio, €]]/Taulukko3[[#This Row],[Asukasluku 31.12.2019]]</f>
        <v>65.5482140641505</v>
      </c>
    </row>
    <row r="114" spans="1:7" x14ac:dyDescent="0.3">
      <c r="A114">
        <v>300</v>
      </c>
      <c r="B114" t="s">
        <v>422</v>
      </c>
      <c r="C114" s="7">
        <v>3551</v>
      </c>
      <c r="D114" s="7">
        <v>1786</v>
      </c>
      <c r="E114" s="16">
        <v>5.5332267789587439E-4</v>
      </c>
      <c r="F114" s="7">
        <v>191750.6</v>
      </c>
      <c r="G114" s="7">
        <f>Taulukko3[[#This Row],[Kompensaatio, €]]/Taulukko3[[#This Row],[Asukasluku 31.12.2019]]</f>
        <v>53.999042523232895</v>
      </c>
    </row>
    <row r="115" spans="1:7" x14ac:dyDescent="0.3">
      <c r="A115">
        <v>301</v>
      </c>
      <c r="B115" t="s">
        <v>423</v>
      </c>
      <c r="C115" s="7">
        <v>20678</v>
      </c>
      <c r="D115" s="7">
        <v>10699</v>
      </c>
      <c r="E115" s="16">
        <v>3.3146692781679506E-3</v>
      </c>
      <c r="F115" s="7">
        <v>1148678.44</v>
      </c>
      <c r="G115" s="7">
        <f>Taulukko3[[#This Row],[Kompensaatio, €]]/Taulukko3[[#This Row],[Asukasluku 31.12.2019]]</f>
        <v>55.550751523358159</v>
      </c>
    </row>
    <row r="116" spans="1:7" x14ac:dyDescent="0.3">
      <c r="A116">
        <v>304</v>
      </c>
      <c r="B116" t="s">
        <v>424</v>
      </c>
      <c r="C116" s="7">
        <v>949</v>
      </c>
      <c r="D116" s="7">
        <v>486</v>
      </c>
      <c r="E116" s="16">
        <v>1.5056820910268472E-4</v>
      </c>
      <c r="F116" s="7">
        <v>52178.5</v>
      </c>
      <c r="G116" s="7">
        <f>Taulukko3[[#This Row],[Kompensaatio, €]]/Taulukko3[[#This Row],[Asukasluku 31.12.2019]]</f>
        <v>54.982613277133822</v>
      </c>
    </row>
    <row r="117" spans="1:7" x14ac:dyDescent="0.3">
      <c r="A117">
        <v>305</v>
      </c>
      <c r="B117" t="s">
        <v>425</v>
      </c>
      <c r="C117" s="7">
        <v>15134</v>
      </c>
      <c r="D117" s="7">
        <v>8228</v>
      </c>
      <c r="E117" s="16">
        <v>2.5491259763310492E-3</v>
      </c>
      <c r="F117" s="7">
        <v>883384.07</v>
      </c>
      <c r="G117" s="7">
        <f>Taulukko3[[#This Row],[Kompensaatio, €]]/Taulukko3[[#This Row],[Asukasluku 31.12.2019]]</f>
        <v>58.370825294039903</v>
      </c>
    </row>
    <row r="118" spans="1:7" x14ac:dyDescent="0.3">
      <c r="A118">
        <v>309</v>
      </c>
      <c r="B118" t="s">
        <v>426</v>
      </c>
      <c r="C118" s="7">
        <v>6688</v>
      </c>
      <c r="D118" s="7">
        <v>3474</v>
      </c>
      <c r="E118" s="16">
        <v>1.0762838650673391E-3</v>
      </c>
      <c r="F118" s="7">
        <v>372979.62</v>
      </c>
      <c r="G118" s="7">
        <f>Taulukko3[[#This Row],[Kompensaatio, €]]/Taulukko3[[#This Row],[Asukasluku 31.12.2019]]</f>
        <v>55.768483851674638</v>
      </c>
    </row>
    <row r="119" spans="1:7" x14ac:dyDescent="0.3">
      <c r="A119">
        <v>312</v>
      </c>
      <c r="B119" t="s">
        <v>427</v>
      </c>
      <c r="C119" s="7">
        <v>1313</v>
      </c>
      <c r="D119" s="7">
        <v>627</v>
      </c>
      <c r="E119" s="16">
        <v>1.9425157841025377E-4</v>
      </c>
      <c r="F119" s="7">
        <v>67316.7</v>
      </c>
      <c r="G119" s="7">
        <f>Taulukko3[[#This Row],[Kompensaatio, €]]/Taulukko3[[#This Row],[Asukasluku 31.12.2019]]</f>
        <v>51.269383092155365</v>
      </c>
    </row>
    <row r="120" spans="1:7" x14ac:dyDescent="0.3">
      <c r="A120">
        <v>316</v>
      </c>
      <c r="B120" t="s">
        <v>428</v>
      </c>
      <c r="C120" s="7">
        <v>4368</v>
      </c>
      <c r="D120" s="7">
        <v>2435</v>
      </c>
      <c r="E120" s="16">
        <v>7.5439010116262826E-4</v>
      </c>
      <c r="F120" s="7">
        <v>261429.29</v>
      </c>
      <c r="G120" s="7">
        <f>Taulukko3[[#This Row],[Kompensaatio, €]]/Taulukko3[[#This Row],[Asukasluku 31.12.2019]]</f>
        <v>59.851027930402935</v>
      </c>
    </row>
    <row r="121" spans="1:7" x14ac:dyDescent="0.3">
      <c r="A121">
        <v>317</v>
      </c>
      <c r="B121" t="s">
        <v>429</v>
      </c>
      <c r="C121" s="7">
        <v>2576</v>
      </c>
      <c r="D121" s="7">
        <v>1301</v>
      </c>
      <c r="E121" s="16">
        <v>4.0306427992303052E-4</v>
      </c>
      <c r="F121" s="7">
        <v>139679.47</v>
      </c>
      <c r="G121" s="7">
        <f>Taulukko3[[#This Row],[Kompensaatio, €]]/Taulukko3[[#This Row],[Asukasluku 31.12.2019]]</f>
        <v>54.223396739130436</v>
      </c>
    </row>
    <row r="122" spans="1:7" x14ac:dyDescent="0.3">
      <c r="A122">
        <v>320</v>
      </c>
      <c r="B122" t="s">
        <v>430</v>
      </c>
      <c r="C122" s="7">
        <v>7274</v>
      </c>
      <c r="D122" s="7">
        <v>3548</v>
      </c>
      <c r="E122" s="16">
        <v>1.0992098886755668E-3</v>
      </c>
      <c r="F122" s="7">
        <v>380924.49</v>
      </c>
      <c r="G122" s="7">
        <f>Taulukko3[[#This Row],[Kompensaatio, €]]/Taulukko3[[#This Row],[Asukasluku 31.12.2019]]</f>
        <v>52.367952983227937</v>
      </c>
    </row>
    <row r="123" spans="1:7" x14ac:dyDescent="0.3">
      <c r="A123">
        <v>322</v>
      </c>
      <c r="B123" t="s">
        <v>431</v>
      </c>
      <c r="C123" s="7">
        <v>6640</v>
      </c>
      <c r="D123" s="7">
        <v>3360</v>
      </c>
      <c r="E123" s="16">
        <v>1.0409653962654747E-3</v>
      </c>
      <c r="F123" s="7">
        <v>360740.22</v>
      </c>
      <c r="G123" s="7">
        <f>Taulukko3[[#This Row],[Kompensaatio, €]]/Taulukko3[[#This Row],[Asukasluku 31.12.2019]]</f>
        <v>54.328346385542162</v>
      </c>
    </row>
    <row r="124" spans="1:7" x14ac:dyDescent="0.3">
      <c r="A124">
        <v>398</v>
      </c>
      <c r="B124" t="s">
        <v>432</v>
      </c>
      <c r="C124" s="7">
        <v>119823</v>
      </c>
      <c r="D124" s="7">
        <v>69477</v>
      </c>
      <c r="E124" s="16">
        <v>2.1524747867957258E-2</v>
      </c>
      <c r="F124" s="7">
        <v>7459270.21</v>
      </c>
      <c r="G124" s="7">
        <f>Taulukko3[[#This Row],[Kompensaatio, €]]/Taulukko3[[#This Row],[Asukasluku 31.12.2019]]</f>
        <v>62.252407384225066</v>
      </c>
    </row>
    <row r="125" spans="1:7" x14ac:dyDescent="0.3">
      <c r="A125">
        <v>399</v>
      </c>
      <c r="B125" t="s">
        <v>433</v>
      </c>
      <c r="C125" s="7">
        <v>8017</v>
      </c>
      <c r="D125" s="7">
        <v>4291</v>
      </c>
      <c r="E125" s="16">
        <v>1.3293995581473666E-3</v>
      </c>
      <c r="F125" s="7">
        <v>460695.32</v>
      </c>
      <c r="G125" s="7">
        <f>Taulukko3[[#This Row],[Kompensaatio, €]]/Taulukko3[[#This Row],[Asukasluku 31.12.2019]]</f>
        <v>57.464802295122865</v>
      </c>
    </row>
    <row r="126" spans="1:7" x14ac:dyDescent="0.3">
      <c r="A126">
        <v>400</v>
      </c>
      <c r="B126" t="s">
        <v>434</v>
      </c>
      <c r="C126" s="7">
        <v>8588</v>
      </c>
      <c r="D126" s="7">
        <v>4802</v>
      </c>
      <c r="E126" s="16">
        <v>1.4877130454960742E-3</v>
      </c>
      <c r="F126" s="7">
        <v>515557.89</v>
      </c>
      <c r="G126" s="7">
        <f>Taulukko3[[#This Row],[Kompensaatio, €]]/Taulukko3[[#This Row],[Asukasluku 31.12.2019]]</f>
        <v>60.032357941313464</v>
      </c>
    </row>
    <row r="127" spans="1:7" x14ac:dyDescent="0.3">
      <c r="A127">
        <v>402</v>
      </c>
      <c r="B127" t="s">
        <v>435</v>
      </c>
      <c r="C127" s="7">
        <v>9485</v>
      </c>
      <c r="D127" s="7">
        <v>5109</v>
      </c>
      <c r="E127" s="16">
        <v>1.5828250623572352E-3</v>
      </c>
      <c r="F127" s="7">
        <v>548518.38</v>
      </c>
      <c r="G127" s="7">
        <f>Taulukko3[[#This Row],[Kompensaatio, €]]/Taulukko3[[#This Row],[Asukasluku 31.12.2019]]</f>
        <v>57.830087506589351</v>
      </c>
    </row>
    <row r="128" spans="1:7" x14ac:dyDescent="0.3">
      <c r="A128">
        <v>403</v>
      </c>
      <c r="B128" t="s">
        <v>436</v>
      </c>
      <c r="C128" s="7">
        <v>2996</v>
      </c>
      <c r="D128" s="7">
        <v>1467</v>
      </c>
      <c r="E128" s="16">
        <v>4.5449292747662244E-4</v>
      </c>
      <c r="F128" s="7">
        <v>157501.75</v>
      </c>
      <c r="G128" s="7">
        <f>Taulukko3[[#This Row],[Kompensaatio, €]]/Taulukko3[[#This Row],[Asukasluku 31.12.2019]]</f>
        <v>52.570677570093459</v>
      </c>
    </row>
    <row r="129" spans="1:7" x14ac:dyDescent="0.3">
      <c r="A129">
        <v>405</v>
      </c>
      <c r="B129" t="s">
        <v>437</v>
      </c>
      <c r="C129" s="7">
        <v>72634</v>
      </c>
      <c r="D129" s="7">
        <v>43183</v>
      </c>
      <c r="E129" s="16">
        <v>1.3378574019920236E-2</v>
      </c>
      <c r="F129" s="7">
        <v>4636263.3099999996</v>
      </c>
      <c r="G129" s="7">
        <f>Taulukko3[[#This Row],[Kompensaatio, €]]/Taulukko3[[#This Row],[Asukasluku 31.12.2019]]</f>
        <v>63.830483107084831</v>
      </c>
    </row>
    <row r="130" spans="1:7" x14ac:dyDescent="0.3">
      <c r="A130">
        <v>407</v>
      </c>
      <c r="B130" t="s">
        <v>438</v>
      </c>
      <c r="C130" s="7">
        <v>2606</v>
      </c>
      <c r="D130" s="7">
        <v>1369</v>
      </c>
      <c r="E130" s="16">
        <v>4.2413143675221275E-4</v>
      </c>
      <c r="F130" s="7">
        <v>146980.17000000001</v>
      </c>
      <c r="G130" s="7">
        <f>Taulukko3[[#This Row],[Kompensaatio, €]]/Taulukko3[[#This Row],[Asukasluku 31.12.2019]]</f>
        <v>56.400679201841911</v>
      </c>
    </row>
    <row r="131" spans="1:7" x14ac:dyDescent="0.3">
      <c r="A131">
        <v>408</v>
      </c>
      <c r="B131" t="s">
        <v>439</v>
      </c>
      <c r="C131" s="7">
        <v>14278</v>
      </c>
      <c r="D131" s="7">
        <v>7671</v>
      </c>
      <c r="E131" s="16">
        <v>2.3765611770096597E-3</v>
      </c>
      <c r="F131" s="7">
        <v>823582.79</v>
      </c>
      <c r="G131" s="7">
        <f>Taulukko3[[#This Row],[Kompensaatio, €]]/Taulukko3[[#This Row],[Asukasluku 31.12.2019]]</f>
        <v>57.681943549516738</v>
      </c>
    </row>
    <row r="132" spans="1:7" x14ac:dyDescent="0.3">
      <c r="A132">
        <v>410</v>
      </c>
      <c r="B132" t="s">
        <v>440</v>
      </c>
      <c r="C132" s="7">
        <v>18903</v>
      </c>
      <c r="D132" s="7">
        <v>10096</v>
      </c>
      <c r="E132" s="16">
        <v>3.1278531668738787E-3</v>
      </c>
      <c r="F132" s="7">
        <v>1083938.46</v>
      </c>
      <c r="G132" s="7">
        <f>Taulukko3[[#This Row],[Kompensaatio, €]]/Taulukko3[[#This Row],[Asukasluku 31.12.2019]]</f>
        <v>57.342139342961431</v>
      </c>
    </row>
    <row r="133" spans="1:7" x14ac:dyDescent="0.3">
      <c r="A133">
        <v>416</v>
      </c>
      <c r="B133" t="s">
        <v>441</v>
      </c>
      <c r="C133" s="7">
        <v>2971</v>
      </c>
      <c r="D133" s="7">
        <v>1575</v>
      </c>
      <c r="E133" s="16">
        <v>4.8795252949944125E-4</v>
      </c>
      <c r="F133" s="7">
        <v>169096.98</v>
      </c>
      <c r="G133" s="7">
        <f>Taulukko3[[#This Row],[Kompensaatio, €]]/Taulukko3[[#This Row],[Asukasluku 31.12.2019]]</f>
        <v>56.915846516324471</v>
      </c>
    </row>
    <row r="134" spans="1:7" x14ac:dyDescent="0.3">
      <c r="A134">
        <v>418</v>
      </c>
      <c r="B134" t="s">
        <v>442</v>
      </c>
      <c r="C134" s="7">
        <v>23523</v>
      </c>
      <c r="D134" s="7">
        <v>13291</v>
      </c>
      <c r="E134" s="16">
        <v>4.1176997267156025E-3</v>
      </c>
      <c r="F134" s="7">
        <v>1426963.75</v>
      </c>
      <c r="G134" s="7">
        <f>Taulukko3[[#This Row],[Kompensaatio, €]]/Taulukko3[[#This Row],[Asukasluku 31.12.2019]]</f>
        <v>60.662489903498702</v>
      </c>
    </row>
    <row r="135" spans="1:7" x14ac:dyDescent="0.3">
      <c r="A135">
        <v>420</v>
      </c>
      <c r="B135" t="s">
        <v>443</v>
      </c>
      <c r="C135" s="7">
        <v>9454</v>
      </c>
      <c r="D135" s="7">
        <v>4986</v>
      </c>
      <c r="E135" s="16">
        <v>1.5447182933868025E-3</v>
      </c>
      <c r="F135" s="7">
        <v>535312.71</v>
      </c>
      <c r="G135" s="7">
        <f>Taulukko3[[#This Row],[Kompensaatio, €]]/Taulukko3[[#This Row],[Asukasluku 31.12.2019]]</f>
        <v>56.622880262322823</v>
      </c>
    </row>
    <row r="136" spans="1:7" x14ac:dyDescent="0.3">
      <c r="A136">
        <v>421</v>
      </c>
      <c r="B136" t="s">
        <v>444</v>
      </c>
      <c r="C136" s="7">
        <v>719</v>
      </c>
      <c r="D136" s="7">
        <v>365</v>
      </c>
      <c r="E136" s="16">
        <v>1.1308106239193401E-4</v>
      </c>
      <c r="F136" s="7">
        <v>39187.550000000003</v>
      </c>
      <c r="G136" s="7">
        <f>Taulukko3[[#This Row],[Kompensaatio, €]]/Taulukko3[[#This Row],[Asukasluku 31.12.2019]]</f>
        <v>54.502851182197503</v>
      </c>
    </row>
    <row r="137" spans="1:7" x14ac:dyDescent="0.3">
      <c r="A137">
        <v>422</v>
      </c>
      <c r="B137" t="s">
        <v>445</v>
      </c>
      <c r="C137" s="7">
        <v>10884</v>
      </c>
      <c r="D137" s="7">
        <v>5479</v>
      </c>
      <c r="E137" s="16">
        <v>1.6974551803983738E-3</v>
      </c>
      <c r="F137" s="7">
        <v>588242.75</v>
      </c>
      <c r="G137" s="7">
        <f>Taulukko3[[#This Row],[Kompensaatio, €]]/Taulukko3[[#This Row],[Asukasluku 31.12.2019]]</f>
        <v>54.046559169423006</v>
      </c>
    </row>
    <row r="138" spans="1:7" x14ac:dyDescent="0.3">
      <c r="A138">
        <v>423</v>
      </c>
      <c r="B138" t="s">
        <v>446</v>
      </c>
      <c r="C138" s="7">
        <v>19994</v>
      </c>
      <c r="D138" s="7">
        <v>11378</v>
      </c>
      <c r="E138" s="16">
        <v>3.5250310353299318E-3</v>
      </c>
      <c r="F138" s="7">
        <v>1221578.03</v>
      </c>
      <c r="G138" s="7">
        <f>Taulukko3[[#This Row],[Kompensaatio, €]]/Taulukko3[[#This Row],[Asukasluku 31.12.2019]]</f>
        <v>61.097230669200762</v>
      </c>
    </row>
    <row r="139" spans="1:7" x14ac:dyDescent="0.3">
      <c r="A139">
        <v>425</v>
      </c>
      <c r="B139" t="s">
        <v>447</v>
      </c>
      <c r="C139" s="7">
        <v>10191</v>
      </c>
      <c r="D139" s="7">
        <v>5235</v>
      </c>
      <c r="E139" s="16">
        <v>1.6218612647171905E-3</v>
      </c>
      <c r="F139" s="7">
        <v>562046.14</v>
      </c>
      <c r="G139" s="7">
        <f>Taulukko3[[#This Row],[Kompensaatio, €]]/Taulukko3[[#This Row],[Asukasluku 31.12.2019]]</f>
        <v>55.151225591207933</v>
      </c>
    </row>
    <row r="140" spans="1:7" x14ac:dyDescent="0.3">
      <c r="A140">
        <v>426</v>
      </c>
      <c r="B140" t="s">
        <v>448</v>
      </c>
      <c r="C140" s="7">
        <v>12084</v>
      </c>
      <c r="D140" s="7">
        <v>6821</v>
      </c>
      <c r="E140" s="16">
        <v>2.1132217166448817E-3</v>
      </c>
      <c r="F140" s="7">
        <v>732324.11</v>
      </c>
      <c r="G140" s="7">
        <f>Taulukko3[[#This Row],[Kompensaatio, €]]/Taulukko3[[#This Row],[Asukasluku 31.12.2019]]</f>
        <v>60.602789639192316</v>
      </c>
    </row>
    <row r="141" spans="1:7" x14ac:dyDescent="0.3">
      <c r="A141">
        <v>430</v>
      </c>
      <c r="B141" t="s">
        <v>449</v>
      </c>
      <c r="C141" s="7">
        <v>15875</v>
      </c>
      <c r="D141" s="7">
        <v>8458</v>
      </c>
      <c r="E141" s="16">
        <v>2.6203825361944596E-3</v>
      </c>
      <c r="F141" s="7">
        <v>908077.6</v>
      </c>
      <c r="G141" s="7">
        <f>Taulukko3[[#This Row],[Kompensaatio, €]]/Taulukko3[[#This Row],[Asukasluku 31.12.2019]]</f>
        <v>57.201738582677166</v>
      </c>
    </row>
    <row r="142" spans="1:7" x14ac:dyDescent="0.3">
      <c r="A142">
        <v>433</v>
      </c>
      <c r="B142" t="s">
        <v>450</v>
      </c>
      <c r="C142" s="7">
        <v>7828</v>
      </c>
      <c r="D142" s="7">
        <v>4194</v>
      </c>
      <c r="E142" s="16">
        <v>1.299347878552798E-3</v>
      </c>
      <c r="F142" s="7">
        <v>450281.09</v>
      </c>
      <c r="G142" s="7">
        <f>Taulukko3[[#This Row],[Kompensaatio, €]]/Taulukko3[[#This Row],[Asukasluku 31.12.2019]]</f>
        <v>57.521856157383752</v>
      </c>
    </row>
    <row r="143" spans="1:7" x14ac:dyDescent="0.3">
      <c r="A143">
        <v>434</v>
      </c>
      <c r="B143" t="s">
        <v>451</v>
      </c>
      <c r="C143" s="7">
        <v>14772</v>
      </c>
      <c r="D143" s="7">
        <v>8038</v>
      </c>
      <c r="E143" s="16">
        <v>2.4902618616612754E-3</v>
      </c>
      <c r="F143" s="7">
        <v>862985.07</v>
      </c>
      <c r="G143" s="7">
        <f>Taulukko3[[#This Row],[Kompensaatio, €]]/Taulukko3[[#This Row],[Asukasluku 31.12.2019]]</f>
        <v>58.420326969943133</v>
      </c>
    </row>
    <row r="144" spans="1:7" x14ac:dyDescent="0.3">
      <c r="A144">
        <v>435</v>
      </c>
      <c r="B144" t="s">
        <v>452</v>
      </c>
      <c r="C144" s="7">
        <v>690</v>
      </c>
      <c r="D144" s="7">
        <v>326</v>
      </c>
      <c r="E144" s="16">
        <v>1.0099842832813832E-4</v>
      </c>
      <c r="F144" s="7">
        <v>35000.39</v>
      </c>
      <c r="G144" s="7">
        <f>Taulukko3[[#This Row],[Kompensaatio, €]]/Taulukko3[[#This Row],[Asukasluku 31.12.2019]]</f>
        <v>50.725202898550727</v>
      </c>
    </row>
    <row r="145" spans="1:7" x14ac:dyDescent="0.3">
      <c r="A145">
        <v>436</v>
      </c>
      <c r="B145" t="s">
        <v>453</v>
      </c>
      <c r="C145" s="7">
        <v>2020</v>
      </c>
      <c r="D145" s="7">
        <v>959</v>
      </c>
      <c r="E145" s="16">
        <v>2.9710887351743756E-4</v>
      </c>
      <c r="F145" s="7">
        <v>102961.27</v>
      </c>
      <c r="G145" s="7">
        <f>Taulukko3[[#This Row],[Kompensaatio, €]]/Taulukko3[[#This Row],[Asukasluku 31.12.2019]]</f>
        <v>50.970925742574259</v>
      </c>
    </row>
    <row r="146" spans="1:7" x14ac:dyDescent="0.3">
      <c r="A146">
        <v>440</v>
      </c>
      <c r="B146" t="s">
        <v>454</v>
      </c>
      <c r="C146" s="7">
        <v>5417</v>
      </c>
      <c r="D146" s="7">
        <v>2771</v>
      </c>
      <c r="E146" s="16">
        <v>8.5848664078917573E-4</v>
      </c>
      <c r="F146" s="7">
        <v>297503.31</v>
      </c>
      <c r="G146" s="7">
        <f>Taulukko3[[#This Row],[Kompensaatio, €]]/Taulukko3[[#This Row],[Asukasluku 31.12.2019]]</f>
        <v>54.92030828872069</v>
      </c>
    </row>
    <row r="147" spans="1:7" x14ac:dyDescent="0.3">
      <c r="A147">
        <v>441</v>
      </c>
      <c r="B147" t="s">
        <v>455</v>
      </c>
      <c r="C147" s="7">
        <v>4636</v>
      </c>
      <c r="D147" s="7">
        <v>2345</v>
      </c>
      <c r="E147" s="16">
        <v>7.2650709947694582E-4</v>
      </c>
      <c r="F147" s="7">
        <v>251766.61</v>
      </c>
      <c r="G147" s="7">
        <f>Taulukko3[[#This Row],[Kompensaatio, €]]/Taulukko3[[#This Row],[Asukasluku 31.12.2019]]</f>
        <v>54.30686151855047</v>
      </c>
    </row>
    <row r="148" spans="1:7" x14ac:dyDescent="0.3">
      <c r="A148">
        <v>444</v>
      </c>
      <c r="B148" t="s">
        <v>456</v>
      </c>
      <c r="C148" s="7">
        <v>45965</v>
      </c>
      <c r="D148" s="7">
        <v>25801</v>
      </c>
      <c r="E148" s="16">
        <v>7.9934369610254498E-3</v>
      </c>
      <c r="F148" s="7">
        <v>2770076.87</v>
      </c>
      <c r="G148" s="7">
        <f>Taulukko3[[#This Row],[Kompensaatio, €]]/Taulukko3[[#This Row],[Asukasluku 31.12.2019]]</f>
        <v>60.264916131839442</v>
      </c>
    </row>
    <row r="149" spans="1:7" x14ac:dyDescent="0.3">
      <c r="A149">
        <v>445</v>
      </c>
      <c r="B149" t="s">
        <v>457</v>
      </c>
      <c r="C149" s="7">
        <v>15132</v>
      </c>
      <c r="D149" s="7">
        <v>8061</v>
      </c>
      <c r="E149" s="16">
        <v>2.4973875176476164E-3</v>
      </c>
      <c r="F149" s="7">
        <v>865454.43</v>
      </c>
      <c r="G149" s="7">
        <f>Taulukko3[[#This Row],[Kompensaatio, €]]/Taulukko3[[#This Row],[Asukasluku 31.12.2019]]</f>
        <v>57.193657811260906</v>
      </c>
    </row>
    <row r="150" spans="1:7" x14ac:dyDescent="0.3">
      <c r="A150">
        <v>475</v>
      </c>
      <c r="B150" t="s">
        <v>458</v>
      </c>
      <c r="C150" s="7">
        <v>5475</v>
      </c>
      <c r="D150" s="7">
        <v>2945</v>
      </c>
      <c r="E150" s="16">
        <v>9.1239377738149495E-4</v>
      </c>
      <c r="F150" s="7">
        <v>316184.5</v>
      </c>
      <c r="G150" s="7">
        <f>Taulukko3[[#This Row],[Kompensaatio, €]]/Taulukko3[[#This Row],[Asukasluku 31.12.2019]]</f>
        <v>57.750593607305937</v>
      </c>
    </row>
    <row r="151" spans="1:7" x14ac:dyDescent="0.3">
      <c r="A151">
        <v>480</v>
      </c>
      <c r="B151" t="s">
        <v>459</v>
      </c>
      <c r="C151" s="7">
        <v>2013</v>
      </c>
      <c r="D151" s="7">
        <v>1085</v>
      </c>
      <c r="E151" s="16">
        <v>3.3614507587739284E-4</v>
      </c>
      <c r="F151" s="7">
        <v>116489.03</v>
      </c>
      <c r="G151" s="7">
        <f>Taulukko3[[#This Row],[Kompensaatio, €]]/Taulukko3[[#This Row],[Asukasluku 31.12.2019]]</f>
        <v>57.868370591157479</v>
      </c>
    </row>
    <row r="152" spans="1:7" x14ac:dyDescent="0.3">
      <c r="A152">
        <v>481</v>
      </c>
      <c r="B152" t="s">
        <v>460</v>
      </c>
      <c r="C152" s="7">
        <v>9534</v>
      </c>
      <c r="D152" s="7">
        <v>5425</v>
      </c>
      <c r="E152" s="16">
        <v>1.6807253793869642E-3</v>
      </c>
      <c r="F152" s="7">
        <v>582445.14</v>
      </c>
      <c r="G152" s="7">
        <f>Taulukko3[[#This Row],[Kompensaatio, €]]/Taulukko3[[#This Row],[Asukasluku 31.12.2019]]</f>
        <v>61.091371932032729</v>
      </c>
    </row>
    <row r="153" spans="1:7" x14ac:dyDescent="0.3">
      <c r="A153">
        <v>483</v>
      </c>
      <c r="B153" t="s">
        <v>461</v>
      </c>
      <c r="C153" s="7">
        <v>1089</v>
      </c>
      <c r="D153" s="7">
        <v>513</v>
      </c>
      <c r="E153" s="16">
        <v>1.5893310960838944E-4</v>
      </c>
      <c r="F153" s="7">
        <v>55077.3</v>
      </c>
      <c r="G153" s="7">
        <f>Taulukko3[[#This Row],[Kompensaatio, €]]/Taulukko3[[#This Row],[Asukasluku 31.12.2019]]</f>
        <v>50.576033057851241</v>
      </c>
    </row>
    <row r="154" spans="1:7" x14ac:dyDescent="0.3">
      <c r="A154">
        <v>484</v>
      </c>
      <c r="B154" t="s">
        <v>462</v>
      </c>
      <c r="C154" s="7">
        <v>3067</v>
      </c>
      <c r="D154" s="7">
        <v>1462</v>
      </c>
      <c r="E154" s="16">
        <v>4.5294387182741785E-4</v>
      </c>
      <c r="F154" s="7">
        <v>156964.94</v>
      </c>
      <c r="G154" s="7">
        <f>Taulukko3[[#This Row],[Kompensaatio, €]]/Taulukko3[[#This Row],[Asukasluku 31.12.2019]]</f>
        <v>51.178656667753508</v>
      </c>
    </row>
    <row r="155" spans="1:7" x14ac:dyDescent="0.3">
      <c r="A155">
        <v>489</v>
      </c>
      <c r="B155" t="s">
        <v>463</v>
      </c>
      <c r="C155" s="7">
        <v>1857</v>
      </c>
      <c r="D155" s="7">
        <v>915</v>
      </c>
      <c r="E155" s="16">
        <v>2.834771838044373E-4</v>
      </c>
      <c r="F155" s="7">
        <v>98237.29</v>
      </c>
      <c r="G155" s="7">
        <f>Taulukko3[[#This Row],[Kompensaatio, €]]/Taulukko3[[#This Row],[Asukasluku 31.12.2019]]</f>
        <v>52.901071620893909</v>
      </c>
    </row>
    <row r="156" spans="1:7" x14ac:dyDescent="0.3">
      <c r="A156">
        <v>491</v>
      </c>
      <c r="B156" t="s">
        <v>464</v>
      </c>
      <c r="C156" s="7">
        <v>53134</v>
      </c>
      <c r="D156" s="7">
        <v>30006</v>
      </c>
      <c r="E156" s="16">
        <v>9.2961927620064978E-3</v>
      </c>
      <c r="F156" s="7">
        <v>3221538.96</v>
      </c>
      <c r="G156" s="7">
        <f>Taulukko3[[#This Row],[Kompensaatio, €]]/Taulukko3[[#This Row],[Asukasluku 31.12.2019]]</f>
        <v>60.630461851168739</v>
      </c>
    </row>
    <row r="157" spans="1:7" x14ac:dyDescent="0.3">
      <c r="A157">
        <v>494</v>
      </c>
      <c r="B157" t="s">
        <v>465</v>
      </c>
      <c r="C157" s="7">
        <v>8908</v>
      </c>
      <c r="D157" s="7">
        <v>4757</v>
      </c>
      <c r="E157" s="16">
        <v>1.4737715446532331E-3</v>
      </c>
      <c r="F157" s="7">
        <v>510726.55</v>
      </c>
      <c r="G157" s="7">
        <f>Taulukko3[[#This Row],[Kompensaatio, €]]/Taulukko3[[#This Row],[Asukasluku 31.12.2019]]</f>
        <v>57.333469914683427</v>
      </c>
    </row>
    <row r="158" spans="1:7" x14ac:dyDescent="0.3">
      <c r="A158">
        <v>495</v>
      </c>
      <c r="B158" t="s">
        <v>466</v>
      </c>
      <c r="C158" s="7">
        <v>1566</v>
      </c>
      <c r="D158" s="7">
        <v>755</v>
      </c>
      <c r="E158" s="16">
        <v>2.339074030298909E-4</v>
      </c>
      <c r="F158" s="7">
        <v>81059.19</v>
      </c>
      <c r="G158" s="7">
        <f>Taulukko3[[#This Row],[Kompensaatio, €]]/Taulukko3[[#This Row],[Asukasluku 31.12.2019]]</f>
        <v>51.761934865900386</v>
      </c>
    </row>
    <row r="159" spans="1:7" x14ac:dyDescent="0.3">
      <c r="A159">
        <v>498</v>
      </c>
      <c r="B159" t="s">
        <v>467</v>
      </c>
      <c r="C159" s="7">
        <v>2308</v>
      </c>
      <c r="D159" s="7">
        <v>1246</v>
      </c>
      <c r="E159" s="16">
        <v>3.8602466778178018E-4</v>
      </c>
      <c r="F159" s="7">
        <v>133774.5</v>
      </c>
      <c r="G159" s="7">
        <f>Taulukko3[[#This Row],[Kompensaatio, €]]/Taulukko3[[#This Row],[Asukasluku 31.12.2019]]</f>
        <v>57.961221837088388</v>
      </c>
    </row>
    <row r="160" spans="1:7" x14ac:dyDescent="0.3">
      <c r="A160">
        <v>499</v>
      </c>
      <c r="B160" t="s">
        <v>468</v>
      </c>
      <c r="C160" s="7">
        <v>19448</v>
      </c>
      <c r="D160" s="7">
        <v>10609</v>
      </c>
      <c r="E160" s="16">
        <v>3.2867862764822679E-3</v>
      </c>
      <c r="F160" s="7">
        <v>1139015.76</v>
      </c>
      <c r="G160" s="7">
        <f>Taulukko3[[#This Row],[Kompensaatio, €]]/Taulukko3[[#This Row],[Asukasluku 31.12.2019]]</f>
        <v>58.567243932538048</v>
      </c>
    </row>
    <row r="161" spans="1:7" x14ac:dyDescent="0.3">
      <c r="A161">
        <v>500</v>
      </c>
      <c r="B161" t="s">
        <v>469</v>
      </c>
      <c r="C161" s="7">
        <v>10164</v>
      </c>
      <c r="D161" s="7">
        <v>5648</v>
      </c>
      <c r="E161" s="16">
        <v>1.7498132613414884E-3</v>
      </c>
      <c r="F161" s="7">
        <v>606387.12</v>
      </c>
      <c r="G161" s="7">
        <f>Taulukko3[[#This Row],[Kompensaatio, €]]/Taulukko3[[#This Row],[Asukasluku 31.12.2019]]</f>
        <v>59.660283353010627</v>
      </c>
    </row>
    <row r="162" spans="1:7" x14ac:dyDescent="0.3">
      <c r="A162">
        <v>503</v>
      </c>
      <c r="B162" t="s">
        <v>470</v>
      </c>
      <c r="C162" s="7">
        <v>7654</v>
      </c>
      <c r="D162" s="7">
        <v>4187</v>
      </c>
      <c r="E162" s="16">
        <v>1.2971792006439115E-3</v>
      </c>
      <c r="F162" s="7">
        <v>449529.55</v>
      </c>
      <c r="G162" s="7">
        <f>Taulukko3[[#This Row],[Kompensaatio, €]]/Taulukko3[[#This Row],[Asukasluku 31.12.2019]]</f>
        <v>58.731323490985105</v>
      </c>
    </row>
    <row r="163" spans="1:7" x14ac:dyDescent="0.3">
      <c r="A163">
        <v>504</v>
      </c>
      <c r="B163" t="s">
        <v>471</v>
      </c>
      <c r="C163" s="7">
        <v>1882</v>
      </c>
      <c r="D163" s="7">
        <v>996</v>
      </c>
      <c r="E163" s="16">
        <v>3.0857188532155142E-4</v>
      </c>
      <c r="F163" s="7">
        <v>106933.71</v>
      </c>
      <c r="G163" s="7">
        <f>Taulukko3[[#This Row],[Kompensaatio, €]]/Taulukko3[[#This Row],[Asukasluku 31.12.2019]]</f>
        <v>56.819187035069078</v>
      </c>
    </row>
    <row r="164" spans="1:7" x14ac:dyDescent="0.3">
      <c r="A164">
        <v>505</v>
      </c>
      <c r="B164" t="s">
        <v>472</v>
      </c>
      <c r="C164" s="7">
        <v>20721</v>
      </c>
      <c r="D164" s="7">
        <v>11831</v>
      </c>
      <c r="E164" s="16">
        <v>3.6653754771478662E-3</v>
      </c>
      <c r="F164" s="7">
        <v>1270213.54</v>
      </c>
      <c r="G164" s="7">
        <f>Taulukko3[[#This Row],[Kompensaatio, €]]/Taulukko3[[#This Row],[Asukasluku 31.12.2019]]</f>
        <v>61.300783745958206</v>
      </c>
    </row>
    <row r="165" spans="1:7" x14ac:dyDescent="0.3">
      <c r="A165">
        <v>507</v>
      </c>
      <c r="B165" t="s">
        <v>473</v>
      </c>
      <c r="C165" s="7">
        <v>5791</v>
      </c>
      <c r="D165" s="7">
        <v>2842</v>
      </c>
      <c r="E165" s="16">
        <v>8.8048323100788062E-4</v>
      </c>
      <c r="F165" s="7">
        <v>305126.09999999998</v>
      </c>
      <c r="G165" s="7">
        <f>Taulukko3[[#This Row],[Kompensaatio, €]]/Taulukko3[[#This Row],[Asukasluku 31.12.2019]]</f>
        <v>52.689708167846653</v>
      </c>
    </row>
    <row r="166" spans="1:7" x14ac:dyDescent="0.3">
      <c r="A166">
        <v>508</v>
      </c>
      <c r="B166" t="s">
        <v>474</v>
      </c>
      <c r="C166" s="7">
        <v>9855</v>
      </c>
      <c r="D166" s="7">
        <v>5047</v>
      </c>
      <c r="E166" s="16">
        <v>1.5636167723070984E-3</v>
      </c>
      <c r="F166" s="7">
        <v>541861.86</v>
      </c>
      <c r="G166" s="7">
        <f>Taulukko3[[#This Row],[Kompensaatio, €]]/Taulukko3[[#This Row],[Asukasluku 31.12.2019]]</f>
        <v>54.983445966514459</v>
      </c>
    </row>
    <row r="167" spans="1:7" x14ac:dyDescent="0.3">
      <c r="A167">
        <v>529</v>
      </c>
      <c r="B167" t="s">
        <v>475</v>
      </c>
      <c r="C167" s="7">
        <v>19314</v>
      </c>
      <c r="D167" s="7">
        <v>10766</v>
      </c>
      <c r="E167" s="16">
        <v>3.3354266238672919E-3</v>
      </c>
      <c r="F167" s="7">
        <v>1155871.77</v>
      </c>
      <c r="G167" s="7">
        <f>Taulukko3[[#This Row],[Kompensaatio, €]]/Taulukko3[[#This Row],[Asukasluku 31.12.2019]]</f>
        <v>59.846317179248217</v>
      </c>
    </row>
    <row r="168" spans="1:7" x14ac:dyDescent="0.3">
      <c r="A168">
        <v>531</v>
      </c>
      <c r="B168" t="s">
        <v>476</v>
      </c>
      <c r="C168" s="7">
        <v>5329</v>
      </c>
      <c r="D168" s="7">
        <v>2823</v>
      </c>
      <c r="E168" s="16">
        <v>8.7459681954090329E-4</v>
      </c>
      <c r="F168" s="7">
        <v>303086.2</v>
      </c>
      <c r="G168" s="7">
        <f>Taulukko3[[#This Row],[Kompensaatio, €]]/Taulukko3[[#This Row],[Asukasluku 31.12.2019]]</f>
        <v>56.87487333458435</v>
      </c>
    </row>
    <row r="169" spans="1:7" x14ac:dyDescent="0.3">
      <c r="A169">
        <v>535</v>
      </c>
      <c r="B169" t="s">
        <v>477</v>
      </c>
      <c r="C169" s="7">
        <v>10639</v>
      </c>
      <c r="D169" s="7">
        <v>5340</v>
      </c>
      <c r="E169" s="16">
        <v>1.6543914333504866E-3</v>
      </c>
      <c r="F169" s="7">
        <v>573319.27</v>
      </c>
      <c r="G169" s="7">
        <f>Taulukko3[[#This Row],[Kompensaatio, €]]/Taulukko3[[#This Row],[Asukasluku 31.12.2019]]</f>
        <v>53.888454741987033</v>
      </c>
    </row>
    <row r="170" spans="1:7" x14ac:dyDescent="0.3">
      <c r="A170">
        <v>536</v>
      </c>
      <c r="B170" t="s">
        <v>478</v>
      </c>
      <c r="C170" s="7">
        <v>33929</v>
      </c>
      <c r="D170" s="7">
        <v>19347</v>
      </c>
      <c r="E170" s="16">
        <v>5.9939159290321843E-3</v>
      </c>
      <c r="F170" s="7">
        <v>2077155.04</v>
      </c>
      <c r="G170" s="7">
        <f>Taulukko3[[#This Row],[Kompensaatio, €]]/Taulukko3[[#This Row],[Asukasluku 31.12.2019]]</f>
        <v>61.220638391936106</v>
      </c>
    </row>
    <row r="171" spans="1:7" x14ac:dyDescent="0.3">
      <c r="A171">
        <v>538</v>
      </c>
      <c r="B171" t="s">
        <v>479</v>
      </c>
      <c r="C171" s="7">
        <v>4715</v>
      </c>
      <c r="D171" s="7">
        <v>2668</v>
      </c>
      <c r="E171" s="16">
        <v>8.265760944155614E-4</v>
      </c>
      <c r="F171" s="7">
        <v>286444.90999999997</v>
      </c>
      <c r="G171" s="7">
        <f>Taulukko3[[#This Row],[Kompensaatio, €]]/Taulukko3[[#This Row],[Asukasluku 31.12.2019]]</f>
        <v>60.751836691410389</v>
      </c>
    </row>
    <row r="172" spans="1:7" x14ac:dyDescent="0.3">
      <c r="A172">
        <v>541</v>
      </c>
      <c r="B172" t="s">
        <v>480</v>
      </c>
      <c r="C172" s="7">
        <v>9552</v>
      </c>
      <c r="D172" s="7">
        <v>4827</v>
      </c>
      <c r="E172" s="16">
        <v>1.495458323742097E-3</v>
      </c>
      <c r="F172" s="7">
        <v>518241.97</v>
      </c>
      <c r="G172" s="7">
        <f>Taulukko3[[#This Row],[Kompensaatio, €]]/Taulukko3[[#This Row],[Asukasluku 31.12.2019]]</f>
        <v>54.254812604690116</v>
      </c>
    </row>
    <row r="173" spans="1:7" x14ac:dyDescent="0.3">
      <c r="A173">
        <v>543</v>
      </c>
      <c r="B173" t="s">
        <v>481</v>
      </c>
      <c r="C173" s="7">
        <v>42993</v>
      </c>
      <c r="D173" s="7">
        <v>25078</v>
      </c>
      <c r="E173" s="16">
        <v>7.7694435141504687E-3</v>
      </c>
      <c r="F173" s="7">
        <v>2692453.31</v>
      </c>
      <c r="G173" s="7">
        <f>Taulukko3[[#This Row],[Kompensaatio, €]]/Taulukko3[[#This Row],[Asukasluku 31.12.2019]]</f>
        <v>62.625388086432679</v>
      </c>
    </row>
    <row r="174" spans="1:7" x14ac:dyDescent="0.3">
      <c r="A174">
        <v>545</v>
      </c>
      <c r="B174" t="s">
        <v>482</v>
      </c>
      <c r="C174" s="7">
        <v>9479</v>
      </c>
      <c r="D174" s="7">
        <v>5009</v>
      </c>
      <c r="E174" s="16">
        <v>1.5518439493731437E-3</v>
      </c>
      <c r="F174" s="7">
        <v>537782.06000000006</v>
      </c>
      <c r="G174" s="7">
        <f>Taulukko3[[#This Row],[Kompensaatio, €]]/Taulukko3[[#This Row],[Asukasluku 31.12.2019]]</f>
        <v>56.734050005274824</v>
      </c>
    </row>
    <row r="175" spans="1:7" x14ac:dyDescent="0.3">
      <c r="A175">
        <v>560</v>
      </c>
      <c r="B175" t="s">
        <v>483</v>
      </c>
      <c r="C175" s="7">
        <v>16003</v>
      </c>
      <c r="D175" s="7">
        <v>8717</v>
      </c>
      <c r="E175" s="16">
        <v>2.7006236188232566E-3</v>
      </c>
      <c r="F175" s="7">
        <v>935884.66</v>
      </c>
      <c r="G175" s="7">
        <f>Taulukko3[[#This Row],[Kompensaatio, €]]/Taulukko3[[#This Row],[Asukasluku 31.12.2019]]</f>
        <v>58.481825907642317</v>
      </c>
    </row>
    <row r="176" spans="1:7" x14ac:dyDescent="0.3">
      <c r="A176">
        <v>561</v>
      </c>
      <c r="B176" t="s">
        <v>484</v>
      </c>
      <c r="C176" s="7">
        <v>1329</v>
      </c>
      <c r="D176" s="7">
        <v>676</v>
      </c>
      <c r="E176" s="16">
        <v>2.0943232377245859E-4</v>
      </c>
      <c r="F176" s="7">
        <v>72577.5</v>
      </c>
      <c r="G176" s="7">
        <f>Taulukko3[[#This Row],[Kompensaatio, €]]/Taulukko3[[#This Row],[Asukasluku 31.12.2019]]</f>
        <v>54.610609480812641</v>
      </c>
    </row>
    <row r="177" spans="1:7" x14ac:dyDescent="0.3">
      <c r="A177">
        <v>562</v>
      </c>
      <c r="B177" t="s">
        <v>485</v>
      </c>
      <c r="C177" s="7">
        <v>9158</v>
      </c>
      <c r="D177" s="7">
        <v>4771</v>
      </c>
      <c r="E177" s="16">
        <v>1.4781089004710058E-3</v>
      </c>
      <c r="F177" s="7">
        <v>512229.63</v>
      </c>
      <c r="G177" s="7">
        <f>Taulukko3[[#This Row],[Kompensaatio, €]]/Taulukko3[[#This Row],[Asukasluku 31.12.2019]]</f>
        <v>55.932477615199829</v>
      </c>
    </row>
    <row r="178" spans="1:7" x14ac:dyDescent="0.3">
      <c r="A178">
        <v>563</v>
      </c>
      <c r="B178" t="s">
        <v>486</v>
      </c>
      <c r="C178" s="7">
        <v>7288</v>
      </c>
      <c r="D178" s="7">
        <v>3750</v>
      </c>
      <c r="E178" s="16">
        <v>1.1617917369034316E-3</v>
      </c>
      <c r="F178" s="7">
        <v>402611.85</v>
      </c>
      <c r="G178" s="7">
        <f>Taulukko3[[#This Row],[Kompensaatio, €]]/Taulukko3[[#This Row],[Asukasluku 31.12.2019]]</f>
        <v>55.243118825466517</v>
      </c>
    </row>
    <row r="179" spans="1:7" x14ac:dyDescent="0.3">
      <c r="A179">
        <v>564</v>
      </c>
      <c r="B179" t="s">
        <v>487</v>
      </c>
      <c r="C179" s="7">
        <v>205489</v>
      </c>
      <c r="D179" s="7">
        <v>128070</v>
      </c>
      <c r="E179" s="16">
        <v>3.9677511398725995E-2</v>
      </c>
      <c r="F179" s="7">
        <v>13749999.800000001</v>
      </c>
      <c r="G179" s="7">
        <f>Taulukko3[[#This Row],[Kompensaatio, €]]/Taulukko3[[#This Row],[Asukasluku 31.12.2019]]</f>
        <v>66.913556443410599</v>
      </c>
    </row>
    <row r="180" spans="1:7" x14ac:dyDescent="0.3">
      <c r="A180">
        <v>576</v>
      </c>
      <c r="B180" t="s">
        <v>488</v>
      </c>
      <c r="C180" s="7">
        <v>2896</v>
      </c>
      <c r="D180" s="7">
        <v>1365</v>
      </c>
      <c r="E180" s="16">
        <v>4.2289219223284907E-4</v>
      </c>
      <c r="F180" s="7">
        <v>146550.71</v>
      </c>
      <c r="G180" s="7">
        <f>Taulukko3[[#This Row],[Kompensaatio, €]]/Taulukko3[[#This Row],[Asukasluku 31.12.2019]]</f>
        <v>50.604526933701656</v>
      </c>
    </row>
    <row r="181" spans="1:7" x14ac:dyDescent="0.3">
      <c r="A181">
        <v>577</v>
      </c>
      <c r="B181" t="s">
        <v>489</v>
      </c>
      <c r="C181" s="7">
        <v>10850</v>
      </c>
      <c r="D181" s="7">
        <v>5994</v>
      </c>
      <c r="E181" s="16">
        <v>1.857007912266445E-3</v>
      </c>
      <c r="F181" s="7">
        <v>643534.78</v>
      </c>
      <c r="G181" s="7">
        <f>Taulukko3[[#This Row],[Kompensaatio, €]]/Taulukko3[[#This Row],[Asukasluku 31.12.2019]]</f>
        <v>59.311961290322586</v>
      </c>
    </row>
    <row r="182" spans="1:7" x14ac:dyDescent="0.3">
      <c r="A182">
        <v>578</v>
      </c>
      <c r="B182" t="s">
        <v>490</v>
      </c>
      <c r="C182" s="7">
        <v>3273</v>
      </c>
      <c r="D182" s="7">
        <v>1680</v>
      </c>
      <c r="E182" s="16">
        <v>5.2048269813273734E-4</v>
      </c>
      <c r="F182" s="7">
        <v>180370.11</v>
      </c>
      <c r="G182" s="7">
        <f>Taulukko3[[#This Row],[Kompensaatio, €]]/Taulukko3[[#This Row],[Asukasluku 31.12.2019]]</f>
        <v>55.108496791934002</v>
      </c>
    </row>
    <row r="183" spans="1:7" x14ac:dyDescent="0.3">
      <c r="A183">
        <v>580</v>
      </c>
      <c r="B183" t="s">
        <v>491</v>
      </c>
      <c r="C183" s="7">
        <v>4734</v>
      </c>
      <c r="D183" s="7">
        <v>2285</v>
      </c>
      <c r="E183" s="16">
        <v>7.07918431686491E-4</v>
      </c>
      <c r="F183" s="7">
        <v>245324.82</v>
      </c>
      <c r="G183" s="7">
        <f>Taulukko3[[#This Row],[Kompensaatio, €]]/Taulukko3[[#This Row],[Asukasluku 31.12.2019]]</f>
        <v>51.821888466413185</v>
      </c>
    </row>
    <row r="184" spans="1:7" x14ac:dyDescent="0.3">
      <c r="A184">
        <v>581</v>
      </c>
      <c r="B184" t="s">
        <v>492</v>
      </c>
      <c r="C184" s="7">
        <v>6404</v>
      </c>
      <c r="D184" s="7">
        <v>3252</v>
      </c>
      <c r="E184" s="16">
        <v>1.0075057942426559E-3</v>
      </c>
      <c r="F184" s="7">
        <v>349144.99</v>
      </c>
      <c r="G184" s="7">
        <f>Taulukko3[[#This Row],[Kompensaatio, €]]/Taulukko3[[#This Row],[Asukasluku 31.12.2019]]</f>
        <v>54.519829793878827</v>
      </c>
    </row>
    <row r="185" spans="1:7" x14ac:dyDescent="0.3">
      <c r="A185">
        <v>583</v>
      </c>
      <c r="B185" t="s">
        <v>493</v>
      </c>
      <c r="C185" s="7">
        <v>939</v>
      </c>
      <c r="D185" s="7">
        <v>499</v>
      </c>
      <c r="E185" s="16">
        <v>1.5459575379061662E-4</v>
      </c>
      <c r="F185" s="7">
        <v>53574.22</v>
      </c>
      <c r="G185" s="7">
        <f>Taulukko3[[#This Row],[Kompensaatio, €]]/Taulukko3[[#This Row],[Asukasluku 31.12.2019]]</f>
        <v>57.054547390841321</v>
      </c>
    </row>
    <row r="186" spans="1:7" x14ac:dyDescent="0.3">
      <c r="A186">
        <v>584</v>
      </c>
      <c r="B186" t="s">
        <v>494</v>
      </c>
      <c r="C186" s="7">
        <v>2759</v>
      </c>
      <c r="D186" s="7">
        <v>1257</v>
      </c>
      <c r="E186" s="16">
        <v>3.8943259021003026E-4</v>
      </c>
      <c r="F186" s="7">
        <v>134955.49</v>
      </c>
      <c r="G186" s="7">
        <f>Taulukko3[[#This Row],[Kompensaatio, €]]/Taulukko3[[#This Row],[Asukasluku 31.12.2019]]</f>
        <v>48.914639362087712</v>
      </c>
    </row>
    <row r="187" spans="1:7" x14ac:dyDescent="0.3">
      <c r="A187">
        <v>588</v>
      </c>
      <c r="B187" t="s">
        <v>495</v>
      </c>
      <c r="C187" s="7">
        <v>1690</v>
      </c>
      <c r="D187" s="7">
        <v>841</v>
      </c>
      <c r="E187" s="16">
        <v>2.6055116019620958E-4</v>
      </c>
      <c r="F187" s="7">
        <v>90292.42</v>
      </c>
      <c r="G187" s="7">
        <f>Taulukko3[[#This Row],[Kompensaatio, €]]/Taulukko3[[#This Row],[Asukasluku 31.12.2019]]</f>
        <v>53.427467455621304</v>
      </c>
    </row>
    <row r="188" spans="1:7" x14ac:dyDescent="0.3">
      <c r="A188">
        <v>592</v>
      </c>
      <c r="B188" t="s">
        <v>496</v>
      </c>
      <c r="C188" s="7">
        <v>3841</v>
      </c>
      <c r="D188" s="7">
        <v>2014</v>
      </c>
      <c r="E188" s="16">
        <v>6.2395961549960299E-4</v>
      </c>
      <c r="F188" s="7">
        <v>216229.4</v>
      </c>
      <c r="G188" s="7">
        <f>Taulukko3[[#This Row],[Kompensaatio, €]]/Taulukko3[[#This Row],[Asukasluku 31.12.2019]]</f>
        <v>56.295079406404582</v>
      </c>
    </row>
    <row r="189" spans="1:7" x14ac:dyDescent="0.3">
      <c r="A189">
        <v>593</v>
      </c>
      <c r="B189" t="s">
        <v>497</v>
      </c>
      <c r="C189" s="7">
        <v>17682</v>
      </c>
      <c r="D189" s="7">
        <v>9429</v>
      </c>
      <c r="E189" s="16">
        <v>2.9212091432699885E-3</v>
      </c>
      <c r="F189" s="7">
        <v>1012327.23</v>
      </c>
      <c r="G189" s="7">
        <f>Taulukko3[[#This Row],[Kompensaatio, €]]/Taulukko3[[#This Row],[Asukasluku 31.12.2019]]</f>
        <v>57.251851034950796</v>
      </c>
    </row>
    <row r="190" spans="1:7" x14ac:dyDescent="0.3">
      <c r="A190">
        <v>595</v>
      </c>
      <c r="B190" t="s">
        <v>498</v>
      </c>
      <c r="C190" s="7">
        <v>4391</v>
      </c>
      <c r="D190" s="7">
        <v>2041</v>
      </c>
      <c r="E190" s="16">
        <v>6.3232451600530768E-4</v>
      </c>
      <c r="F190" s="7">
        <v>219128.21</v>
      </c>
      <c r="G190" s="7">
        <f>Taulukko3[[#This Row],[Kompensaatio, €]]/Taulukko3[[#This Row],[Asukasluku 31.12.2019]]</f>
        <v>49.903942154406742</v>
      </c>
    </row>
    <row r="191" spans="1:7" x14ac:dyDescent="0.3">
      <c r="A191">
        <v>598</v>
      </c>
      <c r="B191" t="s">
        <v>499</v>
      </c>
      <c r="C191" s="7">
        <v>19208</v>
      </c>
      <c r="D191" s="7">
        <v>10566</v>
      </c>
      <c r="E191" s="16">
        <v>3.2734643978991089E-3</v>
      </c>
      <c r="F191" s="7">
        <v>1134399.1399999999</v>
      </c>
      <c r="G191" s="7">
        <f>Taulukko3[[#This Row],[Kompensaatio, €]]/Taulukko3[[#This Row],[Asukasluku 31.12.2019]]</f>
        <v>59.058680758017488</v>
      </c>
    </row>
    <row r="192" spans="1:7" x14ac:dyDescent="0.3">
      <c r="A192">
        <v>599</v>
      </c>
      <c r="B192" t="s">
        <v>500</v>
      </c>
      <c r="C192" s="7">
        <v>11081</v>
      </c>
      <c r="D192" s="7">
        <v>5951</v>
      </c>
      <c r="E192" s="16">
        <v>1.8436860336832857E-3</v>
      </c>
      <c r="F192" s="7">
        <v>638918.16</v>
      </c>
      <c r="G192" s="7">
        <f>Taulukko3[[#This Row],[Kompensaatio, €]]/Taulukko3[[#This Row],[Asukasluku 31.12.2019]]</f>
        <v>57.658889991877992</v>
      </c>
    </row>
    <row r="193" spans="1:7" x14ac:dyDescent="0.3">
      <c r="A193">
        <v>601</v>
      </c>
      <c r="B193" t="s">
        <v>501</v>
      </c>
      <c r="C193" s="7">
        <v>4032</v>
      </c>
      <c r="D193" s="7">
        <v>2033</v>
      </c>
      <c r="E193" s="16">
        <v>6.2984602696658032E-4</v>
      </c>
      <c r="F193" s="7">
        <v>218269.3</v>
      </c>
      <c r="G193" s="7">
        <f>Taulukko3[[#This Row],[Kompensaatio, €]]/Taulukko3[[#This Row],[Asukasluku 31.12.2019]]</f>
        <v>54.134250992063492</v>
      </c>
    </row>
    <row r="194" spans="1:7" x14ac:dyDescent="0.3">
      <c r="A194">
        <v>604</v>
      </c>
      <c r="B194" t="s">
        <v>502</v>
      </c>
      <c r="C194" s="7">
        <v>19623</v>
      </c>
      <c r="D194" s="7">
        <v>11348</v>
      </c>
      <c r="E194" s="16">
        <v>3.5157367014347044E-3</v>
      </c>
      <c r="F194" s="7">
        <v>1218357.1299999999</v>
      </c>
      <c r="G194" s="7">
        <f>Taulukko3[[#This Row],[Kompensaatio, €]]/Taulukko3[[#This Row],[Asukasluku 31.12.2019]]</f>
        <v>62.088219436375674</v>
      </c>
    </row>
    <row r="195" spans="1:7" x14ac:dyDescent="0.3">
      <c r="A195">
        <v>607</v>
      </c>
      <c r="B195" t="s">
        <v>503</v>
      </c>
      <c r="C195" s="7">
        <v>4246</v>
      </c>
      <c r="D195" s="7">
        <v>2183</v>
      </c>
      <c r="E195" s="16">
        <v>6.7631769644271758E-4</v>
      </c>
      <c r="F195" s="7">
        <v>234373.78</v>
      </c>
      <c r="G195" s="7">
        <f>Taulukko3[[#This Row],[Kompensaatio, €]]/Taulukko3[[#This Row],[Asukasluku 31.12.2019]]</f>
        <v>55.198723504474799</v>
      </c>
    </row>
    <row r="196" spans="1:7" x14ac:dyDescent="0.3">
      <c r="A196">
        <v>608</v>
      </c>
      <c r="B196" t="s">
        <v>504</v>
      </c>
      <c r="C196" s="7">
        <v>2089</v>
      </c>
      <c r="D196" s="7">
        <v>1054</v>
      </c>
      <c r="E196" s="16">
        <v>3.2654093085232448E-4</v>
      </c>
      <c r="F196" s="7">
        <v>113160.77</v>
      </c>
      <c r="G196" s="7">
        <f>Taulukko3[[#This Row],[Kompensaatio, €]]/Taulukko3[[#This Row],[Asukasluku 31.12.2019]]</f>
        <v>54.169827668741029</v>
      </c>
    </row>
    <row r="197" spans="1:7" x14ac:dyDescent="0.3">
      <c r="A197">
        <v>609</v>
      </c>
      <c r="B197" t="s">
        <v>505</v>
      </c>
      <c r="C197" s="7">
        <v>83934</v>
      </c>
      <c r="D197" s="7">
        <v>47716</v>
      </c>
      <c r="E197" s="16">
        <v>1.4782947871489104E-2</v>
      </c>
      <c r="F197" s="7">
        <v>5122940.51</v>
      </c>
      <c r="G197" s="7">
        <f>Taulukko3[[#This Row],[Kompensaatio, €]]/Taulukko3[[#This Row],[Asukasluku 31.12.2019]]</f>
        <v>61.0353433650249</v>
      </c>
    </row>
    <row r="198" spans="1:7" x14ac:dyDescent="0.3">
      <c r="A198">
        <v>611</v>
      </c>
      <c r="B198" t="s">
        <v>506</v>
      </c>
      <c r="C198" s="7">
        <v>5035</v>
      </c>
      <c r="D198" s="7">
        <v>2917</v>
      </c>
      <c r="E198" s="16">
        <v>9.0371906574594925E-4</v>
      </c>
      <c r="F198" s="7">
        <v>313178.34000000003</v>
      </c>
      <c r="G198" s="7">
        <f>Taulukko3[[#This Row],[Kompensaatio, €]]/Taulukko3[[#This Row],[Asukasluku 31.12.2019]]</f>
        <v>62.200266137040721</v>
      </c>
    </row>
    <row r="199" spans="1:7" x14ac:dyDescent="0.3">
      <c r="A199">
        <v>614</v>
      </c>
      <c r="B199" t="s">
        <v>507</v>
      </c>
      <c r="C199" s="7">
        <v>3183</v>
      </c>
      <c r="D199" s="7">
        <v>1541</v>
      </c>
      <c r="E199" s="16">
        <v>4.7741895108485016E-4</v>
      </c>
      <c r="F199" s="7">
        <v>165446.63</v>
      </c>
      <c r="G199" s="7">
        <f>Taulukko3[[#This Row],[Kompensaatio, €]]/Taulukko3[[#This Row],[Asukasluku 31.12.2019]]</f>
        <v>51.978206094879049</v>
      </c>
    </row>
    <row r="200" spans="1:7" x14ac:dyDescent="0.3">
      <c r="A200">
        <v>615</v>
      </c>
      <c r="B200" t="s">
        <v>508</v>
      </c>
      <c r="C200" s="7">
        <v>7873</v>
      </c>
      <c r="D200" s="7">
        <v>3866</v>
      </c>
      <c r="E200" s="16">
        <v>1.1977298279649776E-3</v>
      </c>
      <c r="F200" s="7">
        <v>415065.97</v>
      </c>
      <c r="G200" s="7">
        <f>Taulukko3[[#This Row],[Kompensaatio, €]]/Taulukko3[[#This Row],[Asukasluku 31.12.2019]]</f>
        <v>52.720179093103006</v>
      </c>
    </row>
    <row r="201" spans="1:7" x14ac:dyDescent="0.3">
      <c r="A201">
        <v>616</v>
      </c>
      <c r="B201" t="s">
        <v>509</v>
      </c>
      <c r="C201" s="7">
        <v>1860</v>
      </c>
      <c r="D201" s="7">
        <v>1060</v>
      </c>
      <c r="E201" s="16">
        <v>3.2839979763136997E-4</v>
      </c>
      <c r="F201" s="7">
        <v>113804.95</v>
      </c>
      <c r="G201" s="7">
        <f>Taulukko3[[#This Row],[Kompensaatio, €]]/Taulukko3[[#This Row],[Asukasluku 31.12.2019]]</f>
        <v>61.185456989247314</v>
      </c>
    </row>
    <row r="202" spans="1:7" x14ac:dyDescent="0.3">
      <c r="A202">
        <v>619</v>
      </c>
      <c r="B202" t="s">
        <v>510</v>
      </c>
      <c r="C202" s="7">
        <v>2828</v>
      </c>
      <c r="D202" s="7">
        <v>1411</v>
      </c>
      <c r="E202" s="16">
        <v>4.3714350420553119E-4</v>
      </c>
      <c r="F202" s="7">
        <v>151489.42000000001</v>
      </c>
      <c r="G202" s="7">
        <f>Taulukko3[[#This Row],[Kompensaatio, €]]/Taulukko3[[#This Row],[Asukasluku 31.12.2019]]</f>
        <v>53.567687411598307</v>
      </c>
    </row>
    <row r="203" spans="1:7" x14ac:dyDescent="0.3">
      <c r="A203">
        <v>620</v>
      </c>
      <c r="B203" t="s">
        <v>511</v>
      </c>
      <c r="C203" s="7">
        <v>2528</v>
      </c>
      <c r="D203" s="7">
        <v>1266</v>
      </c>
      <c r="E203" s="16">
        <v>3.9222089037859847E-4</v>
      </c>
      <c r="F203" s="7">
        <v>135921.76</v>
      </c>
      <c r="G203" s="7">
        <f>Taulukko3[[#This Row],[Kompensaatio, €]]/Taulukko3[[#This Row],[Asukasluku 31.12.2019]]</f>
        <v>53.766518987341776</v>
      </c>
    </row>
    <row r="204" spans="1:7" x14ac:dyDescent="0.3">
      <c r="A204">
        <v>623</v>
      </c>
      <c r="B204" t="s">
        <v>512</v>
      </c>
      <c r="C204" s="7">
        <v>2151</v>
      </c>
      <c r="D204" s="7">
        <v>1021</v>
      </c>
      <c r="E204" s="16">
        <v>3.1631716356757429E-4</v>
      </c>
      <c r="F204" s="7">
        <v>109617.79</v>
      </c>
      <c r="G204" s="7">
        <f>Taulukko3[[#This Row],[Kompensaatio, €]]/Taulukko3[[#This Row],[Asukasluku 31.12.2019]]</f>
        <v>50.961315667131565</v>
      </c>
    </row>
    <row r="205" spans="1:7" x14ac:dyDescent="0.3">
      <c r="A205">
        <v>624</v>
      </c>
      <c r="B205" t="s">
        <v>513</v>
      </c>
      <c r="C205" s="7">
        <v>5140</v>
      </c>
      <c r="D205" s="7">
        <v>2784</v>
      </c>
      <c r="E205" s="16">
        <v>8.6251418547710762E-4</v>
      </c>
      <c r="F205" s="7">
        <v>298899.03999999998</v>
      </c>
      <c r="G205" s="7">
        <f>Taulukko3[[#This Row],[Kompensaatio, €]]/Taulukko3[[#This Row],[Asukasluku 31.12.2019]]</f>
        <v>58.151564202334626</v>
      </c>
    </row>
    <row r="206" spans="1:7" x14ac:dyDescent="0.3">
      <c r="A206">
        <v>625</v>
      </c>
      <c r="B206" t="s">
        <v>514</v>
      </c>
      <c r="C206" s="7">
        <v>3077</v>
      </c>
      <c r="D206" s="7">
        <v>1534</v>
      </c>
      <c r="E206" s="16">
        <v>4.7525027317596376E-4</v>
      </c>
      <c r="F206" s="7">
        <v>164695.09</v>
      </c>
      <c r="G206" s="7">
        <f>Taulukko3[[#This Row],[Kompensaatio, €]]/Taulukko3[[#This Row],[Asukasluku 31.12.2019]]</f>
        <v>53.524566135846605</v>
      </c>
    </row>
    <row r="207" spans="1:7" x14ac:dyDescent="0.3">
      <c r="A207">
        <v>626</v>
      </c>
      <c r="B207" t="s">
        <v>515</v>
      </c>
      <c r="C207" s="7">
        <v>5131</v>
      </c>
      <c r="D207" s="7">
        <v>2485</v>
      </c>
      <c r="E207" s="16">
        <v>7.6988065765467401E-4</v>
      </c>
      <c r="F207" s="7">
        <v>266797.45</v>
      </c>
      <c r="G207" s="7">
        <f>Taulukko3[[#This Row],[Kompensaatio, €]]/Taulukko3[[#This Row],[Asukasluku 31.12.2019]]</f>
        <v>51.99716429545898</v>
      </c>
    </row>
    <row r="208" spans="1:7" x14ac:dyDescent="0.3">
      <c r="A208">
        <v>630</v>
      </c>
      <c r="B208" t="s">
        <v>516</v>
      </c>
      <c r="C208" s="7">
        <v>1578</v>
      </c>
      <c r="D208" s="7">
        <v>794</v>
      </c>
      <c r="E208" s="16">
        <v>2.459900370936866E-4</v>
      </c>
      <c r="F208" s="7">
        <v>85246.35</v>
      </c>
      <c r="G208" s="7">
        <f>Taulukko3[[#This Row],[Kompensaatio, €]]/Taulukko3[[#This Row],[Asukasluku 31.12.2019]]</f>
        <v>54.021768060836507</v>
      </c>
    </row>
    <row r="209" spans="1:7" x14ac:dyDescent="0.3">
      <c r="A209">
        <v>631</v>
      </c>
      <c r="B209" t="s">
        <v>517</v>
      </c>
      <c r="C209" s="7">
        <v>2004</v>
      </c>
      <c r="D209" s="7">
        <v>1077</v>
      </c>
      <c r="E209" s="16">
        <v>3.3366658683866554E-4</v>
      </c>
      <c r="F209" s="7">
        <v>115630.12</v>
      </c>
      <c r="G209" s="7">
        <f>Taulukko3[[#This Row],[Kompensaatio, €]]/Taulukko3[[#This Row],[Asukasluku 31.12.2019]]</f>
        <v>57.699660678642715</v>
      </c>
    </row>
    <row r="210" spans="1:7" x14ac:dyDescent="0.3">
      <c r="A210">
        <v>635</v>
      </c>
      <c r="B210" t="s">
        <v>518</v>
      </c>
      <c r="C210" s="7">
        <v>6435</v>
      </c>
      <c r="D210" s="7">
        <v>3403</v>
      </c>
      <c r="E210" s="16">
        <v>1.054287274848634E-3</v>
      </c>
      <c r="F210" s="7">
        <v>365356.83</v>
      </c>
      <c r="G210" s="7">
        <f>Taulukko3[[#This Row],[Kompensaatio, €]]/Taulukko3[[#This Row],[Asukasluku 31.12.2019]]</f>
        <v>56.776508158508165</v>
      </c>
    </row>
    <row r="211" spans="1:7" x14ac:dyDescent="0.3">
      <c r="A211">
        <v>636</v>
      </c>
      <c r="B211" t="s">
        <v>519</v>
      </c>
      <c r="C211" s="7">
        <v>8276</v>
      </c>
      <c r="D211" s="7">
        <v>4406</v>
      </c>
      <c r="E211" s="16">
        <v>1.3650278380790718E-3</v>
      </c>
      <c r="F211" s="7">
        <v>473042.08</v>
      </c>
      <c r="G211" s="7">
        <f>Taulukko3[[#This Row],[Kompensaatio, €]]/Taulukko3[[#This Row],[Asukasluku 31.12.2019]]</f>
        <v>57.158298695021749</v>
      </c>
    </row>
    <row r="212" spans="1:7" x14ac:dyDescent="0.3">
      <c r="A212">
        <v>638</v>
      </c>
      <c r="B212" t="s">
        <v>520</v>
      </c>
      <c r="C212" s="7">
        <v>50380</v>
      </c>
      <c r="D212" s="7">
        <v>29248</v>
      </c>
      <c r="E212" s="16">
        <v>9.0613559255870845E-3</v>
      </c>
      <c r="F212" s="7">
        <v>3140157.68</v>
      </c>
      <c r="G212" s="7">
        <f>Taulukko3[[#This Row],[Kompensaatio, €]]/Taulukko3[[#This Row],[Asukasluku 31.12.2019]]</f>
        <v>62.329449781659392</v>
      </c>
    </row>
    <row r="213" spans="1:7" x14ac:dyDescent="0.3">
      <c r="A213">
        <v>678</v>
      </c>
      <c r="B213" t="s">
        <v>521</v>
      </c>
      <c r="C213" s="7">
        <v>24679</v>
      </c>
      <c r="D213" s="7">
        <v>13015</v>
      </c>
      <c r="E213" s="16">
        <v>4.0321918548795101E-3</v>
      </c>
      <c r="F213" s="7">
        <v>1397331.52</v>
      </c>
      <c r="G213" s="7">
        <f>Taulukko3[[#This Row],[Kompensaatio, €]]/Taulukko3[[#This Row],[Asukasluku 31.12.2019]]</f>
        <v>56.620265002633822</v>
      </c>
    </row>
    <row r="214" spans="1:7" x14ac:dyDescent="0.3">
      <c r="A214">
        <v>680</v>
      </c>
      <c r="B214" t="s">
        <v>522</v>
      </c>
      <c r="C214" s="7">
        <v>24056</v>
      </c>
      <c r="D214" s="7">
        <v>14007</v>
      </c>
      <c r="E214" s="16">
        <v>4.3395244956816979E-3</v>
      </c>
      <c r="F214" s="7">
        <v>1503835.77</v>
      </c>
      <c r="G214" s="7">
        <f>Taulukko3[[#This Row],[Kompensaatio, €]]/Taulukko3[[#This Row],[Asukasluku 31.12.2019]]</f>
        <v>62.51395784835384</v>
      </c>
    </row>
    <row r="215" spans="1:7" x14ac:dyDescent="0.3">
      <c r="A215">
        <v>681</v>
      </c>
      <c r="B215" t="s">
        <v>523</v>
      </c>
      <c r="C215" s="7">
        <v>3431</v>
      </c>
      <c r="D215" s="7">
        <v>1728</v>
      </c>
      <c r="E215" s="16">
        <v>5.3535363236510128E-4</v>
      </c>
      <c r="F215" s="7">
        <v>185523.54</v>
      </c>
      <c r="G215" s="7">
        <f>Taulukko3[[#This Row],[Kompensaatio, €]]/Taulukko3[[#This Row],[Asukasluku 31.12.2019]]</f>
        <v>54.072730982220932</v>
      </c>
    </row>
    <row r="216" spans="1:7" x14ac:dyDescent="0.3">
      <c r="A216">
        <v>683</v>
      </c>
      <c r="B216" t="s">
        <v>524</v>
      </c>
      <c r="C216" s="7">
        <v>3783</v>
      </c>
      <c r="D216" s="7">
        <v>1866</v>
      </c>
      <c r="E216" s="16">
        <v>5.7810756828314755E-4</v>
      </c>
      <c r="F216" s="7">
        <v>200339.66</v>
      </c>
      <c r="G216" s="7">
        <f>Taulukko3[[#This Row],[Kompensaatio, €]]/Taulukko3[[#This Row],[Asukasluku 31.12.2019]]</f>
        <v>52.957879989426381</v>
      </c>
    </row>
    <row r="217" spans="1:7" x14ac:dyDescent="0.3">
      <c r="A217">
        <v>684</v>
      </c>
      <c r="B217" t="s">
        <v>525</v>
      </c>
      <c r="C217" s="7">
        <v>39205</v>
      </c>
      <c r="D217" s="7">
        <v>22259</v>
      </c>
      <c r="E217" s="16">
        <v>6.8960859391289289E-3</v>
      </c>
      <c r="F217" s="7">
        <v>2389796.56</v>
      </c>
      <c r="G217" s="7">
        <f>Taulukko3[[#This Row],[Kompensaatio, €]]/Taulukko3[[#This Row],[Asukasluku 31.12.2019]]</f>
        <v>60.956422905241681</v>
      </c>
    </row>
    <row r="218" spans="1:7" x14ac:dyDescent="0.3">
      <c r="A218">
        <v>686</v>
      </c>
      <c r="B218" t="s">
        <v>526</v>
      </c>
      <c r="C218" s="7">
        <v>3121</v>
      </c>
      <c r="D218" s="7">
        <v>1520</v>
      </c>
      <c r="E218" s="16">
        <v>4.7091291735819091E-4</v>
      </c>
      <c r="F218" s="7">
        <v>163192</v>
      </c>
      <c r="G218" s="7">
        <f>Taulukko3[[#This Row],[Kompensaatio, €]]/Taulukko3[[#This Row],[Asukasluku 31.12.2019]]</f>
        <v>52.288369112463954</v>
      </c>
    </row>
    <row r="219" spans="1:7" x14ac:dyDescent="0.3">
      <c r="A219">
        <v>687</v>
      </c>
      <c r="B219" t="s">
        <v>527</v>
      </c>
      <c r="C219" s="7">
        <v>1602</v>
      </c>
      <c r="D219" s="7">
        <v>781</v>
      </c>
      <c r="E219" s="16">
        <v>2.4196249240575468E-4</v>
      </c>
      <c r="F219" s="7">
        <v>83850.63</v>
      </c>
      <c r="G219" s="7">
        <f>Taulukko3[[#This Row],[Kompensaatio, €]]/Taulukko3[[#This Row],[Asukasluku 31.12.2019]]</f>
        <v>52.341217228464423</v>
      </c>
    </row>
    <row r="220" spans="1:7" x14ac:dyDescent="0.3">
      <c r="A220">
        <v>689</v>
      </c>
      <c r="B220" t="s">
        <v>528</v>
      </c>
      <c r="C220" s="7">
        <v>3226</v>
      </c>
      <c r="D220" s="7">
        <v>1612</v>
      </c>
      <c r="E220" s="16">
        <v>4.9941554130355516E-4</v>
      </c>
      <c r="F220" s="7">
        <v>173069.41</v>
      </c>
      <c r="G220" s="7">
        <f>Taulukko3[[#This Row],[Kompensaatio, €]]/Taulukko3[[#This Row],[Asukasluku 31.12.2019]]</f>
        <v>53.648298202107874</v>
      </c>
    </row>
    <row r="221" spans="1:7" x14ac:dyDescent="0.3">
      <c r="A221">
        <v>691</v>
      </c>
      <c r="B221" t="s">
        <v>529</v>
      </c>
      <c r="C221" s="7">
        <v>2718</v>
      </c>
      <c r="D221" s="7">
        <v>1368</v>
      </c>
      <c r="E221" s="16">
        <v>4.2382162562237184E-4</v>
      </c>
      <c r="F221" s="7">
        <v>146872.79999999999</v>
      </c>
      <c r="G221" s="7">
        <f>Taulukko3[[#This Row],[Kompensaatio, €]]/Taulukko3[[#This Row],[Asukasluku 31.12.2019]]</f>
        <v>54.037086092715228</v>
      </c>
    </row>
    <row r="222" spans="1:7" x14ac:dyDescent="0.3">
      <c r="A222">
        <v>694</v>
      </c>
      <c r="B222" t="s">
        <v>530</v>
      </c>
      <c r="C222" s="7">
        <v>28793</v>
      </c>
      <c r="D222" s="7">
        <v>16848</v>
      </c>
      <c r="E222" s="16">
        <v>5.2196979155597371E-3</v>
      </c>
      <c r="F222" s="7">
        <v>1808854.51</v>
      </c>
      <c r="G222" s="7">
        <f>Taulukko3[[#This Row],[Kompensaatio, €]]/Taulukko3[[#This Row],[Asukasluku 31.12.2019]]</f>
        <v>62.822717674434756</v>
      </c>
    </row>
    <row r="223" spans="1:7" x14ac:dyDescent="0.3">
      <c r="A223">
        <v>697</v>
      </c>
      <c r="B223" t="s">
        <v>531</v>
      </c>
      <c r="C223" s="7">
        <v>1272</v>
      </c>
      <c r="D223" s="7">
        <v>624</v>
      </c>
      <c r="E223" s="16">
        <v>1.9332214502073102E-4</v>
      </c>
      <c r="F223" s="7">
        <v>66994.61</v>
      </c>
      <c r="G223" s="7">
        <f>Taulukko3[[#This Row],[Kompensaatio, €]]/Taulukko3[[#This Row],[Asukasluku 31.12.2019]]</f>
        <v>52.668718553459122</v>
      </c>
    </row>
    <row r="224" spans="1:7" x14ac:dyDescent="0.3">
      <c r="A224">
        <v>698</v>
      </c>
      <c r="B224" t="s">
        <v>532</v>
      </c>
      <c r="C224" s="7">
        <v>63042</v>
      </c>
      <c r="D224" s="7">
        <v>38610</v>
      </c>
      <c r="E224" s="16">
        <v>1.1961807723157731E-2</v>
      </c>
      <c r="F224" s="7">
        <v>4145291.58</v>
      </c>
      <c r="G224" s="7">
        <f>Taulukko3[[#This Row],[Kompensaatio, €]]/Taulukko3[[#This Row],[Asukasluku 31.12.2019]]</f>
        <v>65.754442752450743</v>
      </c>
    </row>
    <row r="225" spans="1:7" x14ac:dyDescent="0.3">
      <c r="A225">
        <v>700</v>
      </c>
      <c r="B225" t="s">
        <v>533</v>
      </c>
      <c r="C225" s="7">
        <v>4994</v>
      </c>
      <c r="D225" s="7">
        <v>2509</v>
      </c>
      <c r="E225" s="16">
        <v>7.7731612477085598E-4</v>
      </c>
      <c r="F225" s="7">
        <v>269374.17</v>
      </c>
      <c r="G225" s="7">
        <f>Taulukko3[[#This Row],[Kompensaatio, €]]/Taulukko3[[#This Row],[Asukasluku 31.12.2019]]</f>
        <v>53.939561473768521</v>
      </c>
    </row>
    <row r="226" spans="1:7" x14ac:dyDescent="0.3">
      <c r="A226">
        <v>702</v>
      </c>
      <c r="B226" t="s">
        <v>534</v>
      </c>
      <c r="C226" s="7">
        <v>4283</v>
      </c>
      <c r="D226" s="7">
        <v>2074</v>
      </c>
      <c r="E226" s="16">
        <v>6.4254828329005792E-4</v>
      </c>
      <c r="F226" s="7">
        <v>222671.19</v>
      </c>
      <c r="G226" s="7">
        <f>Taulukko3[[#This Row],[Kompensaatio, €]]/Taulukko3[[#This Row],[Asukasluku 31.12.2019]]</f>
        <v>51.989537707214566</v>
      </c>
    </row>
    <row r="227" spans="1:7" x14ac:dyDescent="0.3">
      <c r="A227">
        <v>704</v>
      </c>
      <c r="B227" t="s">
        <v>535</v>
      </c>
      <c r="C227" s="7">
        <v>6327</v>
      </c>
      <c r="D227" s="7">
        <v>3624</v>
      </c>
      <c r="E227" s="16">
        <v>1.1227555345434763E-3</v>
      </c>
      <c r="F227" s="7">
        <v>389084.09</v>
      </c>
      <c r="G227" s="7">
        <f>Taulukko3[[#This Row],[Kompensaatio, €]]/Taulukko3[[#This Row],[Asukasluku 31.12.2019]]</f>
        <v>61.495825825825833</v>
      </c>
    </row>
    <row r="228" spans="1:7" x14ac:dyDescent="0.3">
      <c r="A228">
        <v>707</v>
      </c>
      <c r="B228" t="s">
        <v>536</v>
      </c>
      <c r="C228" s="7">
        <v>2126</v>
      </c>
      <c r="D228" s="7">
        <v>1032</v>
      </c>
      <c r="E228" s="16">
        <v>3.1972508599582437E-4</v>
      </c>
      <c r="F228" s="7">
        <v>110798.78</v>
      </c>
      <c r="G228" s="7">
        <f>Taulukko3[[#This Row],[Kompensaatio, €]]/Taulukko3[[#This Row],[Asukasluku 31.12.2019]]</f>
        <v>52.116077140169331</v>
      </c>
    </row>
    <row r="229" spans="1:7" x14ac:dyDescent="0.3">
      <c r="A229">
        <v>710</v>
      </c>
      <c r="B229" t="s">
        <v>537</v>
      </c>
      <c r="C229" s="7">
        <v>27536</v>
      </c>
      <c r="D229" s="7">
        <v>15141</v>
      </c>
      <c r="E229" s="16">
        <v>4.6908503169212955E-3</v>
      </c>
      <c r="F229" s="7">
        <v>1625585.59</v>
      </c>
      <c r="G229" s="7">
        <f>Taulukko3[[#This Row],[Kompensaatio, €]]/Taulukko3[[#This Row],[Asukasluku 31.12.2019]]</f>
        <v>59.034921194073213</v>
      </c>
    </row>
    <row r="230" spans="1:7" x14ac:dyDescent="0.3">
      <c r="A230">
        <v>729</v>
      </c>
      <c r="B230" t="s">
        <v>538</v>
      </c>
      <c r="C230" s="7">
        <v>9309</v>
      </c>
      <c r="D230" s="7">
        <v>4725</v>
      </c>
      <c r="E230" s="16">
        <v>1.4638575884983237E-3</v>
      </c>
      <c r="F230" s="7">
        <v>507290.93</v>
      </c>
      <c r="G230" s="7">
        <f>Taulukko3[[#This Row],[Kompensaatio, €]]/Taulukko3[[#This Row],[Asukasluku 31.12.2019]]</f>
        <v>54.494675045654745</v>
      </c>
    </row>
    <row r="231" spans="1:7" x14ac:dyDescent="0.3">
      <c r="A231">
        <v>732</v>
      </c>
      <c r="B231" t="s">
        <v>539</v>
      </c>
      <c r="C231" s="7">
        <v>3400</v>
      </c>
      <c r="D231" s="7">
        <v>1698</v>
      </c>
      <c r="E231" s="16">
        <v>5.2605929846987376E-4</v>
      </c>
      <c r="F231" s="7">
        <v>182302.64</v>
      </c>
      <c r="G231" s="7">
        <f>Taulukko3[[#This Row],[Kompensaatio, €]]/Taulukko3[[#This Row],[Asukasluku 31.12.2019]]</f>
        <v>53.618423529411771</v>
      </c>
    </row>
    <row r="232" spans="1:7" x14ac:dyDescent="0.3">
      <c r="A232">
        <v>734</v>
      </c>
      <c r="B232" t="s">
        <v>540</v>
      </c>
      <c r="C232" s="7">
        <v>51833</v>
      </c>
      <c r="D232" s="7">
        <v>28532</v>
      </c>
      <c r="E232" s="16">
        <v>8.8395311566209899E-3</v>
      </c>
      <c r="F232" s="7">
        <v>3063285.66</v>
      </c>
      <c r="G232" s="7">
        <f>Taulukko3[[#This Row],[Kompensaatio, €]]/Taulukko3[[#This Row],[Asukasluku 31.12.2019]]</f>
        <v>59.099138772596611</v>
      </c>
    </row>
    <row r="233" spans="1:7" x14ac:dyDescent="0.3">
      <c r="A233">
        <v>738</v>
      </c>
      <c r="B233" t="s">
        <v>541</v>
      </c>
      <c r="C233" s="7">
        <v>2945</v>
      </c>
      <c r="D233" s="7">
        <v>1592</v>
      </c>
      <c r="E233" s="16">
        <v>4.9321931870673682E-4</v>
      </c>
      <c r="F233" s="7">
        <v>170922.15</v>
      </c>
      <c r="G233" s="7">
        <f>Taulukko3[[#This Row],[Kompensaatio, €]]/Taulukko3[[#This Row],[Asukasluku 31.12.2019]]</f>
        <v>58.038081494057721</v>
      </c>
    </row>
    <row r="234" spans="1:7" x14ac:dyDescent="0.3">
      <c r="A234">
        <v>739</v>
      </c>
      <c r="B234" t="s">
        <v>542</v>
      </c>
      <c r="C234" s="7">
        <v>3383</v>
      </c>
      <c r="D234" s="7">
        <v>1617</v>
      </c>
      <c r="E234" s="16">
        <v>5.0096459695275969E-4</v>
      </c>
      <c r="F234" s="7">
        <v>173606.23</v>
      </c>
      <c r="G234" s="7">
        <f>Taulukko3[[#This Row],[Kompensaatio, €]]/Taulukko3[[#This Row],[Asukasluku 31.12.2019]]</f>
        <v>51.317242092817033</v>
      </c>
    </row>
    <row r="235" spans="1:7" x14ac:dyDescent="0.3">
      <c r="A235">
        <v>740</v>
      </c>
      <c r="B235" t="s">
        <v>543</v>
      </c>
      <c r="C235" s="7">
        <v>32974</v>
      </c>
      <c r="D235" s="7">
        <v>17436</v>
      </c>
      <c r="E235" s="16">
        <v>5.4018668599061957E-3</v>
      </c>
      <c r="F235" s="7">
        <v>1871984.04</v>
      </c>
      <c r="G235" s="7">
        <f>Taulukko3[[#This Row],[Kompensaatio, €]]/Taulukko3[[#This Row],[Asukasluku 31.12.2019]]</f>
        <v>56.771518165827622</v>
      </c>
    </row>
    <row r="236" spans="1:7" x14ac:dyDescent="0.3">
      <c r="A236">
        <v>742</v>
      </c>
      <c r="B236" t="s">
        <v>544</v>
      </c>
      <c r="C236" s="7">
        <v>1005</v>
      </c>
      <c r="D236" s="7">
        <v>538</v>
      </c>
      <c r="E236" s="16">
        <v>1.6667838785441232E-4</v>
      </c>
      <c r="F236" s="7">
        <v>57761.38</v>
      </c>
      <c r="G236" s="7">
        <f>Taulukko3[[#This Row],[Kompensaatio, €]]/Taulukko3[[#This Row],[Asukasluku 31.12.2019]]</f>
        <v>57.474009950248757</v>
      </c>
    </row>
    <row r="237" spans="1:7" x14ac:dyDescent="0.3">
      <c r="A237">
        <v>743</v>
      </c>
      <c r="B237" t="s">
        <v>545</v>
      </c>
      <c r="C237" s="7">
        <v>63781</v>
      </c>
      <c r="D237" s="7">
        <v>37882</v>
      </c>
      <c r="E237" s="16">
        <v>1.1736265220633545E-2</v>
      </c>
      <c r="F237" s="7">
        <v>4067131.2</v>
      </c>
      <c r="G237" s="7">
        <f>Taulukko3[[#This Row],[Kompensaatio, €]]/Taulukko3[[#This Row],[Asukasluku 31.12.2019]]</f>
        <v>63.767128141609575</v>
      </c>
    </row>
    <row r="238" spans="1:7" x14ac:dyDescent="0.3">
      <c r="A238">
        <v>746</v>
      </c>
      <c r="B238" t="s">
        <v>546</v>
      </c>
      <c r="C238" s="7">
        <v>4910</v>
      </c>
      <c r="D238" s="7">
        <v>2422</v>
      </c>
      <c r="E238" s="16">
        <v>7.5036255647469637E-4</v>
      </c>
      <c r="F238" s="7">
        <v>260033.57</v>
      </c>
      <c r="G238" s="7">
        <f>Taulukko3[[#This Row],[Kompensaatio, €]]/Taulukko3[[#This Row],[Asukasluku 31.12.2019]]</f>
        <v>52.959993890020371</v>
      </c>
    </row>
    <row r="239" spans="1:7" x14ac:dyDescent="0.3">
      <c r="A239">
        <v>747</v>
      </c>
      <c r="B239" t="s">
        <v>547</v>
      </c>
      <c r="C239" s="7">
        <v>1437</v>
      </c>
      <c r="D239" s="7">
        <v>697</v>
      </c>
      <c r="E239" s="16">
        <v>2.1593835749911781E-4</v>
      </c>
      <c r="F239" s="7">
        <v>74832.12</v>
      </c>
      <c r="G239" s="7">
        <f>Taulukko3[[#This Row],[Kompensaatio, €]]/Taulukko3[[#This Row],[Asukasluku 31.12.2019]]</f>
        <v>52.075240083507303</v>
      </c>
    </row>
    <row r="240" spans="1:7" x14ac:dyDescent="0.3">
      <c r="A240">
        <v>748</v>
      </c>
      <c r="B240" t="s">
        <v>548</v>
      </c>
      <c r="C240" s="7">
        <v>5145</v>
      </c>
      <c r="D240" s="7">
        <v>2602</v>
      </c>
      <c r="E240" s="16">
        <v>8.0612855984606103E-4</v>
      </c>
      <c r="F240" s="7">
        <v>279358.94</v>
      </c>
      <c r="G240" s="7">
        <f>Taulukko3[[#This Row],[Kompensaatio, €]]/Taulukko3[[#This Row],[Asukasluku 31.12.2019]]</f>
        <v>54.297170068027214</v>
      </c>
    </row>
    <row r="241" spans="1:7" x14ac:dyDescent="0.3">
      <c r="A241">
        <v>749</v>
      </c>
      <c r="B241" t="s">
        <v>549</v>
      </c>
      <c r="C241" s="7">
        <v>21423</v>
      </c>
      <c r="D241" s="7">
        <v>11944</v>
      </c>
      <c r="E241" s="16">
        <v>3.7003841348198898E-3</v>
      </c>
      <c r="F241" s="7">
        <v>1282345.57</v>
      </c>
      <c r="G241" s="7">
        <f>Taulukko3[[#This Row],[Kompensaatio, €]]/Taulukko3[[#This Row],[Asukasluku 31.12.2019]]</f>
        <v>59.858356439340895</v>
      </c>
    </row>
    <row r="242" spans="1:7" x14ac:dyDescent="0.3">
      <c r="A242">
        <v>751</v>
      </c>
      <c r="B242" t="s">
        <v>550</v>
      </c>
      <c r="C242" s="7">
        <v>2988</v>
      </c>
      <c r="D242" s="7">
        <v>1449</v>
      </c>
      <c r="E242" s="16">
        <v>4.4891632713948596E-4</v>
      </c>
      <c r="F242" s="7">
        <v>155569.22</v>
      </c>
      <c r="G242" s="7">
        <f>Taulukko3[[#This Row],[Kompensaatio, €]]/Taulukko3[[#This Row],[Asukasluku 31.12.2019]]</f>
        <v>52.064665327978581</v>
      </c>
    </row>
    <row r="243" spans="1:7" x14ac:dyDescent="0.3">
      <c r="A243">
        <v>753</v>
      </c>
      <c r="B243" t="s">
        <v>551</v>
      </c>
      <c r="C243" s="7">
        <v>21170</v>
      </c>
      <c r="D243" s="7">
        <v>12658</v>
      </c>
      <c r="E243" s="16">
        <v>3.9215892815263028E-3</v>
      </c>
      <c r="F243" s="7">
        <v>1359002.87</v>
      </c>
      <c r="G243" s="7">
        <f>Taulukko3[[#This Row],[Kompensaatio, €]]/Taulukko3[[#This Row],[Asukasluku 31.12.2019]]</f>
        <v>64.194750590458199</v>
      </c>
    </row>
    <row r="244" spans="1:7" x14ac:dyDescent="0.3">
      <c r="A244">
        <v>755</v>
      </c>
      <c r="B244" t="s">
        <v>552</v>
      </c>
      <c r="C244" s="7">
        <v>6145</v>
      </c>
      <c r="D244" s="7">
        <v>3598</v>
      </c>
      <c r="E244" s="16">
        <v>1.1147004451676126E-3</v>
      </c>
      <c r="F244" s="7">
        <v>386292.65</v>
      </c>
      <c r="G244" s="7">
        <f>Taulukko3[[#This Row],[Kompensaatio, €]]/Taulukko3[[#This Row],[Asukasluku 31.12.2019]]</f>
        <v>62.862921074043939</v>
      </c>
    </row>
    <row r="245" spans="1:7" x14ac:dyDescent="0.3">
      <c r="A245">
        <v>758</v>
      </c>
      <c r="B245" t="s">
        <v>553</v>
      </c>
      <c r="C245" s="7">
        <v>8303</v>
      </c>
      <c r="D245" s="7">
        <v>4678</v>
      </c>
      <c r="E245" s="16">
        <v>1.4492964653958008E-3</v>
      </c>
      <c r="F245" s="7">
        <v>502244.86</v>
      </c>
      <c r="G245" s="7">
        <f>Taulukko3[[#This Row],[Kompensaatio, €]]/Taulukko3[[#This Row],[Asukasluku 31.12.2019]]</f>
        <v>60.489565217391302</v>
      </c>
    </row>
    <row r="246" spans="1:7" x14ac:dyDescent="0.3">
      <c r="A246">
        <v>759</v>
      </c>
      <c r="B246" t="s">
        <v>554</v>
      </c>
      <c r="C246" s="7">
        <v>2052</v>
      </c>
      <c r="D246" s="7">
        <v>1030</v>
      </c>
      <c r="E246" s="16">
        <v>3.1910546373614256E-4</v>
      </c>
      <c r="F246" s="7">
        <v>110584.05</v>
      </c>
      <c r="G246" s="7">
        <f>Taulukko3[[#This Row],[Kompensaatio, €]]/Taulukko3[[#This Row],[Asukasluku 31.12.2019]]</f>
        <v>53.890862573099419</v>
      </c>
    </row>
    <row r="247" spans="1:7" x14ac:dyDescent="0.3">
      <c r="A247">
        <v>761</v>
      </c>
      <c r="B247" t="s">
        <v>555</v>
      </c>
      <c r="C247" s="7">
        <v>8711</v>
      </c>
      <c r="D247" s="7">
        <v>4438</v>
      </c>
      <c r="E247" s="16">
        <v>1.3749417942339811E-3</v>
      </c>
      <c r="F247" s="7">
        <v>476477.7</v>
      </c>
      <c r="G247" s="7">
        <f>Taulukko3[[#This Row],[Kompensaatio, €]]/Taulukko3[[#This Row],[Asukasluku 31.12.2019]]</f>
        <v>54.698392836643329</v>
      </c>
    </row>
    <row r="248" spans="1:7" x14ac:dyDescent="0.3">
      <c r="A248">
        <v>762</v>
      </c>
      <c r="B248" t="s">
        <v>556</v>
      </c>
      <c r="C248" s="7">
        <v>3897</v>
      </c>
      <c r="D248" s="7">
        <v>2003</v>
      </c>
      <c r="E248" s="16">
        <v>6.2055169307135291E-4</v>
      </c>
      <c r="F248" s="7">
        <v>215048.41</v>
      </c>
      <c r="G248" s="7">
        <f>Taulukko3[[#This Row],[Kompensaatio, €]]/Taulukko3[[#This Row],[Asukasluku 31.12.2019]]</f>
        <v>55.183066461380548</v>
      </c>
    </row>
    <row r="249" spans="1:7" x14ac:dyDescent="0.3">
      <c r="A249">
        <v>765</v>
      </c>
      <c r="B249" t="s">
        <v>557</v>
      </c>
      <c r="C249" s="7">
        <v>10336</v>
      </c>
      <c r="D249" s="7">
        <v>5669</v>
      </c>
      <c r="E249" s="16">
        <v>1.7563192950681475E-3</v>
      </c>
      <c r="F249" s="7">
        <v>608641.75</v>
      </c>
      <c r="G249" s="7">
        <f>Taulukko3[[#This Row],[Kompensaatio, €]]/Taulukko3[[#This Row],[Asukasluku 31.12.2019]]</f>
        <v>58.885618227554183</v>
      </c>
    </row>
    <row r="250" spans="1:7" x14ac:dyDescent="0.3">
      <c r="A250">
        <v>768</v>
      </c>
      <c r="B250" t="s">
        <v>558</v>
      </c>
      <c r="C250" s="7">
        <v>2492</v>
      </c>
      <c r="D250" s="7">
        <v>1232</v>
      </c>
      <c r="E250" s="16">
        <v>3.8168731196400738E-4</v>
      </c>
      <c r="F250" s="7">
        <v>132271.41</v>
      </c>
      <c r="G250" s="7">
        <f>Taulukko3[[#This Row],[Kompensaatio, €]]/Taulukko3[[#This Row],[Asukasluku 31.12.2019]]</f>
        <v>53.078414927768861</v>
      </c>
    </row>
    <row r="251" spans="1:7" x14ac:dyDescent="0.3">
      <c r="A251">
        <v>777</v>
      </c>
      <c r="B251" t="s">
        <v>559</v>
      </c>
      <c r="C251" s="7">
        <v>7727</v>
      </c>
      <c r="D251" s="7">
        <v>3875</v>
      </c>
      <c r="E251" s="16">
        <v>1.2005181281335459E-3</v>
      </c>
      <c r="F251" s="7">
        <v>416032.24</v>
      </c>
      <c r="G251" s="7">
        <f>Taulukko3[[#This Row],[Kompensaatio, €]]/Taulukko3[[#This Row],[Asukasluku 31.12.2019]]</f>
        <v>53.841366636469523</v>
      </c>
    </row>
    <row r="252" spans="1:7" x14ac:dyDescent="0.3">
      <c r="A252">
        <v>778</v>
      </c>
      <c r="B252" t="s">
        <v>560</v>
      </c>
      <c r="C252" s="7">
        <v>7064</v>
      </c>
      <c r="D252" s="7">
        <v>3669</v>
      </c>
      <c r="E252" s="16">
        <v>1.1366970353863175E-3</v>
      </c>
      <c r="F252" s="7">
        <v>393915.43</v>
      </c>
      <c r="G252" s="7">
        <f>Taulukko3[[#This Row],[Kompensaatio, €]]/Taulukko3[[#This Row],[Asukasluku 31.12.2019]]</f>
        <v>55.763792468856174</v>
      </c>
    </row>
    <row r="253" spans="1:7" x14ac:dyDescent="0.3">
      <c r="A253">
        <v>781</v>
      </c>
      <c r="B253" t="s">
        <v>561</v>
      </c>
      <c r="C253" s="7">
        <v>3657</v>
      </c>
      <c r="D253" s="7">
        <v>1698</v>
      </c>
      <c r="E253" s="16">
        <v>5.2605929846987376E-4</v>
      </c>
      <c r="F253" s="7">
        <v>182302.64</v>
      </c>
      <c r="G253" s="7">
        <f>Taulukko3[[#This Row],[Kompensaatio, €]]/Taulukko3[[#This Row],[Asukasluku 31.12.2019]]</f>
        <v>49.850325403336072</v>
      </c>
    </row>
    <row r="254" spans="1:7" x14ac:dyDescent="0.3">
      <c r="A254">
        <v>783</v>
      </c>
      <c r="B254" t="s">
        <v>562</v>
      </c>
      <c r="C254" s="7">
        <v>6721</v>
      </c>
      <c r="D254" s="7">
        <v>3563</v>
      </c>
      <c r="E254" s="16">
        <v>1.1038570556231805E-3</v>
      </c>
      <c r="F254" s="7">
        <v>382534.94</v>
      </c>
      <c r="G254" s="7">
        <f>Taulukko3[[#This Row],[Kompensaatio, €]]/Taulukko3[[#This Row],[Asukasluku 31.12.2019]]</f>
        <v>56.916372563606608</v>
      </c>
    </row>
    <row r="255" spans="1:7" x14ac:dyDescent="0.3">
      <c r="A255">
        <v>785</v>
      </c>
      <c r="B255" t="s">
        <v>563</v>
      </c>
      <c r="C255" s="7">
        <v>2792</v>
      </c>
      <c r="D255" s="7">
        <v>1342</v>
      </c>
      <c r="E255" s="16">
        <v>4.1576653624650806E-4</v>
      </c>
      <c r="F255" s="7">
        <v>144081.35999999999</v>
      </c>
      <c r="G255" s="7">
        <f>Taulukko3[[#This Row],[Kompensaatio, €]]/Taulukko3[[#This Row],[Asukasluku 31.12.2019]]</f>
        <v>51.60507163323782</v>
      </c>
    </row>
    <row r="256" spans="1:7" x14ac:dyDescent="0.3">
      <c r="A256">
        <v>790</v>
      </c>
      <c r="B256" t="s">
        <v>564</v>
      </c>
      <c r="C256" s="7">
        <v>24277</v>
      </c>
      <c r="D256" s="7">
        <v>12769</v>
      </c>
      <c r="E256" s="16">
        <v>3.9559783169386444E-3</v>
      </c>
      <c r="F256" s="7">
        <v>1370920.18</v>
      </c>
      <c r="G256" s="7">
        <f>Taulukko3[[#This Row],[Kompensaatio, €]]/Taulukko3[[#This Row],[Asukasluku 31.12.2019]]</f>
        <v>56.469917205585531</v>
      </c>
    </row>
    <row r="257" spans="1:7" x14ac:dyDescent="0.3">
      <c r="A257">
        <v>791</v>
      </c>
      <c r="B257" t="s">
        <v>565</v>
      </c>
      <c r="C257" s="7">
        <v>5231</v>
      </c>
      <c r="D257" s="7">
        <v>2654</v>
      </c>
      <c r="E257" s="16">
        <v>8.222387385977886E-4</v>
      </c>
      <c r="F257" s="7">
        <v>284941.82</v>
      </c>
      <c r="G257" s="7">
        <f>Taulukko3[[#This Row],[Kompensaatio, €]]/Taulukko3[[#This Row],[Asukasluku 31.12.2019]]</f>
        <v>54.471768304339513</v>
      </c>
    </row>
    <row r="258" spans="1:7" x14ac:dyDescent="0.3">
      <c r="A258">
        <v>831</v>
      </c>
      <c r="B258" t="s">
        <v>566</v>
      </c>
      <c r="C258" s="7">
        <v>4671</v>
      </c>
      <c r="D258" s="7">
        <v>2562</v>
      </c>
      <c r="E258" s="16">
        <v>7.9373611465242445E-4</v>
      </c>
      <c r="F258" s="7">
        <v>275064.40999999997</v>
      </c>
      <c r="G258" s="7">
        <f>Taulukko3[[#This Row],[Kompensaatio, €]]/Taulukko3[[#This Row],[Asukasluku 31.12.2019]]</f>
        <v>58.887692143010057</v>
      </c>
    </row>
    <row r="259" spans="1:7" x14ac:dyDescent="0.3">
      <c r="A259">
        <v>832</v>
      </c>
      <c r="B259" t="s">
        <v>567</v>
      </c>
      <c r="C259" s="7">
        <v>3976</v>
      </c>
      <c r="D259" s="7">
        <v>2083</v>
      </c>
      <c r="E259" s="16">
        <v>6.4533658345862607E-4</v>
      </c>
      <c r="F259" s="7">
        <v>223637.46</v>
      </c>
      <c r="G259" s="7">
        <f>Taulukko3[[#This Row],[Kompensaatio, €]]/Taulukko3[[#This Row],[Asukasluku 31.12.2019]]</f>
        <v>56.246846076458752</v>
      </c>
    </row>
    <row r="260" spans="1:7" x14ac:dyDescent="0.3">
      <c r="A260">
        <v>833</v>
      </c>
      <c r="B260" t="s">
        <v>568</v>
      </c>
      <c r="C260" s="7">
        <v>1639</v>
      </c>
      <c r="D260" s="7">
        <v>831</v>
      </c>
      <c r="E260" s="16">
        <v>2.5745304889780046E-4</v>
      </c>
      <c r="F260" s="7">
        <v>89218.79</v>
      </c>
      <c r="G260" s="7">
        <f>Taulukko3[[#This Row],[Kompensaatio, €]]/Taulukko3[[#This Row],[Asukasluku 31.12.2019]]</f>
        <v>54.434893227577788</v>
      </c>
    </row>
    <row r="261" spans="1:7" x14ac:dyDescent="0.3">
      <c r="A261">
        <v>834</v>
      </c>
      <c r="B261" t="s">
        <v>569</v>
      </c>
      <c r="C261" s="7">
        <v>6015</v>
      </c>
      <c r="D261" s="7">
        <v>3248</v>
      </c>
      <c r="E261" s="16">
        <v>1.0062665497232923E-3</v>
      </c>
      <c r="F261" s="7">
        <v>348715.54</v>
      </c>
      <c r="G261" s="7">
        <f>Taulukko3[[#This Row],[Kompensaatio, €]]/Taulukko3[[#This Row],[Asukasluku 31.12.2019]]</f>
        <v>57.974320864505401</v>
      </c>
    </row>
    <row r="262" spans="1:7" x14ac:dyDescent="0.3">
      <c r="A262">
        <v>837</v>
      </c>
      <c r="B262" t="s">
        <v>570</v>
      </c>
      <c r="C262" s="7">
        <v>238140</v>
      </c>
      <c r="D262" s="7">
        <v>154723</v>
      </c>
      <c r="E262" s="16">
        <v>4.7934907442375906E-2</v>
      </c>
      <c r="F262" s="7">
        <v>16611550.09</v>
      </c>
      <c r="G262" s="7">
        <f>Taulukko3[[#This Row],[Kompensaatio, €]]/Taulukko3[[#This Row],[Asukasluku 31.12.2019]]</f>
        <v>69.755396363483669</v>
      </c>
    </row>
    <row r="263" spans="1:7" x14ac:dyDescent="0.3">
      <c r="A263">
        <v>844</v>
      </c>
      <c r="B263" t="s">
        <v>571</v>
      </c>
      <c r="C263" s="7">
        <v>1520</v>
      </c>
      <c r="D263" s="7">
        <v>762</v>
      </c>
      <c r="E263" s="16">
        <v>2.3607608093877729E-4</v>
      </c>
      <c r="F263" s="7">
        <v>81810.73</v>
      </c>
      <c r="G263" s="7">
        <f>Taulukko3[[#This Row],[Kompensaatio, €]]/Taulukko3[[#This Row],[Asukasluku 31.12.2019]]</f>
        <v>53.822848684210527</v>
      </c>
    </row>
    <row r="264" spans="1:7" x14ac:dyDescent="0.3">
      <c r="A264">
        <v>845</v>
      </c>
      <c r="B264" t="s">
        <v>572</v>
      </c>
      <c r="C264" s="7">
        <v>3001</v>
      </c>
      <c r="D264" s="7">
        <v>1558</v>
      </c>
      <c r="E264" s="16">
        <v>4.8268574029214568E-4</v>
      </c>
      <c r="F264" s="7">
        <v>167271.79999999999</v>
      </c>
      <c r="G264" s="7">
        <f>Taulukko3[[#This Row],[Kompensaatio, €]]/Taulukko3[[#This Row],[Asukasluku 31.12.2019]]</f>
        <v>55.738687104298563</v>
      </c>
    </row>
    <row r="265" spans="1:7" x14ac:dyDescent="0.3">
      <c r="A265">
        <v>846</v>
      </c>
      <c r="B265" t="s">
        <v>573</v>
      </c>
      <c r="C265" s="7">
        <v>5076</v>
      </c>
      <c r="D265" s="7">
        <v>2500</v>
      </c>
      <c r="E265" s="16">
        <v>7.7452782460228772E-4</v>
      </c>
      <c r="F265" s="7">
        <v>268407.90000000002</v>
      </c>
      <c r="G265" s="7">
        <f>Taulukko3[[#This Row],[Kompensaatio, €]]/Taulukko3[[#This Row],[Asukasluku 31.12.2019]]</f>
        <v>52.877836879432628</v>
      </c>
    </row>
    <row r="266" spans="1:7" x14ac:dyDescent="0.3">
      <c r="A266">
        <v>848</v>
      </c>
      <c r="B266" t="s">
        <v>574</v>
      </c>
      <c r="C266" s="7">
        <v>4361</v>
      </c>
      <c r="D266" s="7">
        <v>2269</v>
      </c>
      <c r="E266" s="16">
        <v>7.0296145360903629E-4</v>
      </c>
      <c r="F266" s="7">
        <v>243607.01</v>
      </c>
      <c r="G266" s="7">
        <f>Taulukko3[[#This Row],[Kompensaatio, €]]/Taulukko3[[#This Row],[Asukasluku 31.12.2019]]</f>
        <v>55.860355423068107</v>
      </c>
    </row>
    <row r="267" spans="1:7" x14ac:dyDescent="0.3">
      <c r="A267">
        <v>849</v>
      </c>
      <c r="B267" t="s">
        <v>575</v>
      </c>
      <c r="C267" s="7">
        <v>3033</v>
      </c>
      <c r="D267" s="7">
        <v>1496</v>
      </c>
      <c r="E267" s="16">
        <v>4.6347745024200894E-4</v>
      </c>
      <c r="F267" s="7">
        <v>160615.29</v>
      </c>
      <c r="G267" s="7">
        <f>Taulukko3[[#This Row],[Kompensaatio, €]]/Taulukko3[[#This Row],[Asukasluku 31.12.2019]]</f>
        <v>52.95591493570722</v>
      </c>
    </row>
    <row r="268" spans="1:7" x14ac:dyDescent="0.3">
      <c r="A268">
        <v>850</v>
      </c>
      <c r="B268" t="s">
        <v>576</v>
      </c>
      <c r="C268" s="7">
        <v>2388</v>
      </c>
      <c r="D268" s="7">
        <v>1202</v>
      </c>
      <c r="E268" s="16">
        <v>3.7239297806877992E-4</v>
      </c>
      <c r="F268" s="7">
        <v>129050.52</v>
      </c>
      <c r="G268" s="7">
        <f>Taulukko3[[#This Row],[Kompensaatio, €]]/Taulukko3[[#This Row],[Asukasluku 31.12.2019]]</f>
        <v>54.041256281407037</v>
      </c>
    </row>
    <row r="269" spans="1:7" x14ac:dyDescent="0.3">
      <c r="A269">
        <v>851</v>
      </c>
      <c r="B269" t="s">
        <v>577</v>
      </c>
      <c r="C269" s="7">
        <v>21602</v>
      </c>
      <c r="D269" s="7">
        <v>12014</v>
      </c>
      <c r="E269" s="16">
        <v>3.7220709139087539E-3</v>
      </c>
      <c r="F269" s="7">
        <v>1289861</v>
      </c>
      <c r="G269" s="7">
        <f>Taulukko3[[#This Row],[Kompensaatio, €]]/Taulukko3[[#This Row],[Asukasluku 31.12.2019]]</f>
        <v>59.710258309415792</v>
      </c>
    </row>
    <row r="270" spans="1:7" x14ac:dyDescent="0.3">
      <c r="A270">
        <v>853</v>
      </c>
      <c r="B270" t="s">
        <v>578</v>
      </c>
      <c r="C270" s="7">
        <v>192962</v>
      </c>
      <c r="D270" s="7">
        <v>123742</v>
      </c>
      <c r="E270" s="16">
        <v>3.8336648828774515E-2</v>
      </c>
      <c r="F270" s="7">
        <v>13285332.050000001</v>
      </c>
      <c r="G270" s="7">
        <f>Taulukko3[[#This Row],[Kompensaatio, €]]/Taulukko3[[#This Row],[Asukasluku 31.12.2019]]</f>
        <v>68.849473212342332</v>
      </c>
    </row>
    <row r="271" spans="1:7" x14ac:dyDescent="0.3">
      <c r="A271">
        <v>854</v>
      </c>
      <c r="B271" t="s">
        <v>579</v>
      </c>
      <c r="C271" s="7">
        <v>3373</v>
      </c>
      <c r="D271" s="7">
        <v>1631</v>
      </c>
      <c r="E271" s="16">
        <v>5.0530195277053249E-4</v>
      </c>
      <c r="F271" s="7">
        <v>175109.31</v>
      </c>
      <c r="G271" s="7">
        <f>Taulukko3[[#This Row],[Kompensaatio, €]]/Taulukko3[[#This Row],[Asukasluku 31.12.2019]]</f>
        <v>51.915004447079752</v>
      </c>
    </row>
    <row r="272" spans="1:7" x14ac:dyDescent="0.3">
      <c r="A272">
        <v>857</v>
      </c>
      <c r="B272" t="s">
        <v>580</v>
      </c>
      <c r="C272" s="7">
        <v>2477</v>
      </c>
      <c r="D272" s="7">
        <v>1286</v>
      </c>
      <c r="E272" s="16">
        <v>3.9841711297541681E-4</v>
      </c>
      <c r="F272" s="7">
        <v>138069.01999999999</v>
      </c>
      <c r="G272" s="7">
        <f>Taulukko3[[#This Row],[Kompensaatio, €]]/Taulukko3[[#This Row],[Asukasluku 31.12.2019]]</f>
        <v>55.740419862737177</v>
      </c>
    </row>
    <row r="273" spans="1:7" x14ac:dyDescent="0.3">
      <c r="A273">
        <v>858</v>
      </c>
      <c r="B273" t="s">
        <v>581</v>
      </c>
      <c r="C273" s="7">
        <v>38599</v>
      </c>
      <c r="D273" s="7">
        <v>22680</v>
      </c>
      <c r="E273" s="16">
        <v>7.0265164247919542E-3</v>
      </c>
      <c r="F273" s="7">
        <v>2434996.4500000002</v>
      </c>
      <c r="G273" s="7">
        <f>Taulukko3[[#This Row],[Kompensaatio, €]]/Taulukko3[[#This Row],[Asukasluku 31.12.2019]]</f>
        <v>63.084443897510305</v>
      </c>
    </row>
    <row r="274" spans="1:7" x14ac:dyDescent="0.3">
      <c r="A274">
        <v>859</v>
      </c>
      <c r="B274" t="s">
        <v>582</v>
      </c>
      <c r="C274" s="7">
        <v>6637</v>
      </c>
      <c r="D274" s="7">
        <v>3332</v>
      </c>
      <c r="E274" s="16">
        <v>1.0322906846299291E-3</v>
      </c>
      <c r="F274" s="7">
        <v>357734.05</v>
      </c>
      <c r="G274" s="7">
        <f>Taulukko3[[#This Row],[Kompensaatio, €]]/Taulukko3[[#This Row],[Asukasluku 31.12.2019]]</f>
        <v>53.899962332379083</v>
      </c>
    </row>
    <row r="275" spans="1:7" x14ac:dyDescent="0.3">
      <c r="A275">
        <v>886</v>
      </c>
      <c r="B275" t="s">
        <v>583</v>
      </c>
      <c r="C275" s="7">
        <v>12871</v>
      </c>
      <c r="D275" s="7">
        <v>6887</v>
      </c>
      <c r="E275" s="16">
        <v>2.1336692512143821E-3</v>
      </c>
      <c r="F275" s="7">
        <v>739410.08</v>
      </c>
      <c r="G275" s="7">
        <f>Taulukko3[[#This Row],[Kompensaatio, €]]/Taulukko3[[#This Row],[Asukasluku 31.12.2019]]</f>
        <v>57.447756973040164</v>
      </c>
    </row>
    <row r="276" spans="1:7" x14ac:dyDescent="0.3">
      <c r="A276">
        <v>887</v>
      </c>
      <c r="B276" t="s">
        <v>584</v>
      </c>
      <c r="C276" s="7">
        <v>4688</v>
      </c>
      <c r="D276" s="7">
        <v>2422</v>
      </c>
      <c r="E276" s="16">
        <v>7.5036255647469637E-4</v>
      </c>
      <c r="F276" s="7">
        <v>260033.57</v>
      </c>
      <c r="G276" s="7">
        <f>Taulukko3[[#This Row],[Kompensaatio, €]]/Taulukko3[[#This Row],[Asukasluku 31.12.2019]]</f>
        <v>55.467911689419793</v>
      </c>
    </row>
    <row r="277" spans="1:7" x14ac:dyDescent="0.3">
      <c r="A277">
        <v>889</v>
      </c>
      <c r="B277" t="s">
        <v>585</v>
      </c>
      <c r="C277" s="7">
        <v>2676</v>
      </c>
      <c r="D277" s="7">
        <v>1336</v>
      </c>
      <c r="E277" s="16">
        <v>4.1390766946746257E-4</v>
      </c>
      <c r="F277" s="7">
        <v>143437.18</v>
      </c>
      <c r="G277" s="7">
        <f>Taulukko3[[#This Row],[Kompensaatio, €]]/Taulukko3[[#This Row],[Asukasluku 31.12.2019]]</f>
        <v>53.60133781763826</v>
      </c>
    </row>
    <row r="278" spans="1:7" x14ac:dyDescent="0.3">
      <c r="A278">
        <v>890</v>
      </c>
      <c r="B278" t="s">
        <v>586</v>
      </c>
      <c r="C278" s="7">
        <v>1212</v>
      </c>
      <c r="D278" s="7">
        <v>634</v>
      </c>
      <c r="E278" s="16">
        <v>1.9642025631914017E-4</v>
      </c>
      <c r="F278" s="7">
        <v>68068.240000000005</v>
      </c>
      <c r="G278" s="7">
        <f>Taulukko3[[#This Row],[Kompensaatio, €]]/Taulukko3[[#This Row],[Asukasluku 31.12.2019]]</f>
        <v>56.161914191419143</v>
      </c>
    </row>
    <row r="279" spans="1:7" x14ac:dyDescent="0.3">
      <c r="A279">
        <v>892</v>
      </c>
      <c r="B279" t="s">
        <v>587</v>
      </c>
      <c r="C279" s="7">
        <v>3681</v>
      </c>
      <c r="D279" s="7">
        <v>1848</v>
      </c>
      <c r="E279" s="16">
        <v>5.7253096794601113E-4</v>
      </c>
      <c r="F279" s="7">
        <v>198407.12</v>
      </c>
      <c r="G279" s="7">
        <f>Taulukko3[[#This Row],[Kompensaatio, €]]/Taulukko3[[#This Row],[Asukasluku 31.12.2019]]</f>
        <v>53.900331431676172</v>
      </c>
    </row>
    <row r="280" spans="1:7" x14ac:dyDescent="0.3">
      <c r="A280">
        <v>893</v>
      </c>
      <c r="B280" t="s">
        <v>588</v>
      </c>
      <c r="C280" s="7">
        <v>7464</v>
      </c>
      <c r="D280" s="7">
        <v>3953</v>
      </c>
      <c r="E280" s="16">
        <v>1.2246833962611372E-3</v>
      </c>
      <c r="F280" s="7">
        <v>424406.57</v>
      </c>
      <c r="G280" s="7">
        <f>Taulukko3[[#This Row],[Kompensaatio, €]]/Taulukko3[[#This Row],[Asukasluku 31.12.2019]]</f>
        <v>56.860472936763131</v>
      </c>
    </row>
    <row r="281" spans="1:7" x14ac:dyDescent="0.3">
      <c r="A281">
        <v>895</v>
      </c>
      <c r="B281" t="s">
        <v>589</v>
      </c>
      <c r="C281" s="7">
        <v>15522</v>
      </c>
      <c r="D281" s="7">
        <v>8597</v>
      </c>
      <c r="E281" s="16">
        <v>2.663446283242347E-3</v>
      </c>
      <c r="F281" s="7">
        <v>923001.08</v>
      </c>
      <c r="G281" s="7">
        <f>Taulukko3[[#This Row],[Kompensaatio, €]]/Taulukko3[[#This Row],[Asukasluku 31.12.2019]]</f>
        <v>59.464056178327532</v>
      </c>
    </row>
    <row r="282" spans="1:7" x14ac:dyDescent="0.3">
      <c r="A282">
        <v>905</v>
      </c>
      <c r="B282" t="s">
        <v>590</v>
      </c>
      <c r="C282" s="7">
        <v>67636</v>
      </c>
      <c r="D282" s="7">
        <v>41340</v>
      </c>
      <c r="E282" s="16">
        <v>1.2807592107623429E-2</v>
      </c>
      <c r="F282" s="7">
        <v>4438393</v>
      </c>
      <c r="G282" s="7">
        <f>Taulukko3[[#This Row],[Kompensaatio, €]]/Taulukko3[[#This Row],[Asukasluku 31.12.2019]]</f>
        <v>65.621754686853151</v>
      </c>
    </row>
    <row r="283" spans="1:7" x14ac:dyDescent="0.3">
      <c r="A283">
        <v>908</v>
      </c>
      <c r="B283" t="s">
        <v>591</v>
      </c>
      <c r="C283" s="7">
        <v>20972</v>
      </c>
      <c r="D283" s="7">
        <v>11253</v>
      </c>
      <c r="E283" s="16">
        <v>3.4863046440998173E-3</v>
      </c>
      <c r="F283" s="7">
        <v>1208157.6299999999</v>
      </c>
      <c r="G283" s="7">
        <f>Taulukko3[[#This Row],[Kompensaatio, €]]/Taulukko3[[#This Row],[Asukasluku 31.12.2019]]</f>
        <v>57.608126549685288</v>
      </c>
    </row>
    <row r="284" spans="1:7" x14ac:dyDescent="0.3">
      <c r="A284">
        <v>915</v>
      </c>
      <c r="B284" t="s">
        <v>592</v>
      </c>
      <c r="C284" s="7">
        <v>20466</v>
      </c>
      <c r="D284" s="7">
        <v>11070</v>
      </c>
      <c r="E284" s="16">
        <v>3.42960920733893E-3</v>
      </c>
      <c r="F284" s="7">
        <v>1188510.17</v>
      </c>
      <c r="G284" s="7">
        <f>Taulukko3[[#This Row],[Kompensaatio, €]]/Taulukko3[[#This Row],[Asukasluku 31.12.2019]]</f>
        <v>58.072421088634805</v>
      </c>
    </row>
    <row r="285" spans="1:7" x14ac:dyDescent="0.3">
      <c r="A285">
        <v>918</v>
      </c>
      <c r="B285" t="s">
        <v>593</v>
      </c>
      <c r="C285" s="7">
        <v>2293</v>
      </c>
      <c r="D285" s="7">
        <v>1243</v>
      </c>
      <c r="E285" s="16">
        <v>3.8509523439225746E-4</v>
      </c>
      <c r="F285" s="7">
        <v>133452.41</v>
      </c>
      <c r="G285" s="7">
        <f>Taulukko3[[#This Row],[Kompensaatio, €]]/Taulukko3[[#This Row],[Asukasluku 31.12.2019]]</f>
        <v>58.199917139119059</v>
      </c>
    </row>
    <row r="286" spans="1:7" x14ac:dyDescent="0.3">
      <c r="A286">
        <v>921</v>
      </c>
      <c r="B286" t="s">
        <v>594</v>
      </c>
      <c r="C286" s="7">
        <v>2014</v>
      </c>
      <c r="D286" s="7">
        <v>938</v>
      </c>
      <c r="E286" s="16">
        <v>2.9060283979077836E-4</v>
      </c>
      <c r="F286" s="7">
        <v>100706.64</v>
      </c>
      <c r="G286" s="7">
        <f>Taulukko3[[#This Row],[Kompensaatio, €]]/Taulukko3[[#This Row],[Asukasluku 31.12.2019]]</f>
        <v>50.003296921549158</v>
      </c>
    </row>
    <row r="287" spans="1:7" x14ac:dyDescent="0.3">
      <c r="A287">
        <v>922</v>
      </c>
      <c r="B287" t="s">
        <v>595</v>
      </c>
      <c r="C287" s="7">
        <v>4355</v>
      </c>
      <c r="D287" s="7">
        <v>2433</v>
      </c>
      <c r="E287" s="16">
        <v>7.5377047890294645E-4</v>
      </c>
      <c r="F287" s="7">
        <v>261214.57</v>
      </c>
      <c r="G287" s="7">
        <f>Taulukko3[[#This Row],[Kompensaatio, €]]/Taulukko3[[#This Row],[Asukasluku 31.12.2019]]</f>
        <v>59.98038346727899</v>
      </c>
    </row>
    <row r="288" spans="1:7" x14ac:dyDescent="0.3">
      <c r="A288">
        <v>924</v>
      </c>
      <c r="B288" t="s">
        <v>596</v>
      </c>
      <c r="C288" s="7">
        <v>3114</v>
      </c>
      <c r="D288" s="7">
        <v>1577</v>
      </c>
      <c r="E288" s="16">
        <v>4.8857215175912311E-4</v>
      </c>
      <c r="F288" s="7">
        <v>169311.7</v>
      </c>
      <c r="G288" s="7">
        <f>Taulukko3[[#This Row],[Kompensaatio, €]]/Taulukko3[[#This Row],[Asukasluku 31.12.2019]]</f>
        <v>54.371130378933849</v>
      </c>
    </row>
    <row r="289" spans="1:7" x14ac:dyDescent="0.3">
      <c r="A289">
        <v>925</v>
      </c>
      <c r="B289" t="s">
        <v>597</v>
      </c>
      <c r="C289" s="7">
        <v>3579</v>
      </c>
      <c r="D289" s="7">
        <v>1980</v>
      </c>
      <c r="E289" s="16">
        <v>6.1342603708501185E-4</v>
      </c>
      <c r="F289" s="7">
        <v>212579.06</v>
      </c>
      <c r="G289" s="7">
        <f>Taulukko3[[#This Row],[Kompensaatio, €]]/Taulukko3[[#This Row],[Asukasluku 31.12.2019]]</f>
        <v>59.396216820340875</v>
      </c>
    </row>
    <row r="290" spans="1:7" x14ac:dyDescent="0.3">
      <c r="A290">
        <v>927</v>
      </c>
      <c r="B290" t="s">
        <v>598</v>
      </c>
      <c r="C290" s="7">
        <v>29158</v>
      </c>
      <c r="D290" s="7">
        <v>16960</v>
      </c>
      <c r="E290" s="16">
        <v>5.2543967621019195E-3</v>
      </c>
      <c r="F290" s="7">
        <v>1820879.18</v>
      </c>
      <c r="G290" s="7">
        <f>Taulukko3[[#This Row],[Kompensaatio, €]]/Taulukko3[[#This Row],[Asukasluku 31.12.2019]]</f>
        <v>62.448699499279783</v>
      </c>
    </row>
    <row r="291" spans="1:7" x14ac:dyDescent="0.3">
      <c r="A291">
        <v>931</v>
      </c>
      <c r="B291" t="s">
        <v>599</v>
      </c>
      <c r="C291" s="7">
        <v>6176</v>
      </c>
      <c r="D291" s="7">
        <v>3082</v>
      </c>
      <c r="E291" s="16">
        <v>9.5483790216970032E-4</v>
      </c>
      <c r="F291" s="7">
        <v>330893.26</v>
      </c>
      <c r="G291" s="7">
        <f>Taulukko3[[#This Row],[Kompensaatio, €]]/Taulukko3[[#This Row],[Asukasluku 31.12.2019]]</f>
        <v>53.577276554404143</v>
      </c>
    </row>
    <row r="292" spans="1:7" x14ac:dyDescent="0.3">
      <c r="A292">
        <v>934</v>
      </c>
      <c r="B292" t="s">
        <v>600</v>
      </c>
      <c r="C292" s="7">
        <v>2827</v>
      </c>
      <c r="D292" s="7">
        <v>1477</v>
      </c>
      <c r="E292" s="16">
        <v>4.5759103877503156E-4</v>
      </c>
      <c r="F292" s="7">
        <v>158575.39000000001</v>
      </c>
      <c r="G292" s="7">
        <f>Taulukko3[[#This Row],[Kompensaatio, €]]/Taulukko3[[#This Row],[Asukasluku 31.12.2019]]</f>
        <v>56.093169437566331</v>
      </c>
    </row>
    <row r="293" spans="1:7" x14ac:dyDescent="0.3">
      <c r="A293">
        <v>935</v>
      </c>
      <c r="B293" t="s">
        <v>601</v>
      </c>
      <c r="C293" s="7">
        <v>3109</v>
      </c>
      <c r="D293" s="7">
        <v>1633</v>
      </c>
      <c r="E293" s="16">
        <v>5.0592157503021431E-4</v>
      </c>
      <c r="F293" s="7">
        <v>175324.04</v>
      </c>
      <c r="G293" s="7">
        <f>Taulukko3[[#This Row],[Kompensaatio, €]]/Taulukko3[[#This Row],[Asukasluku 31.12.2019]]</f>
        <v>56.392422000643293</v>
      </c>
    </row>
    <row r="294" spans="1:7" x14ac:dyDescent="0.3">
      <c r="A294">
        <v>936</v>
      </c>
      <c r="B294" t="s">
        <v>602</v>
      </c>
      <c r="C294" s="7">
        <v>6544</v>
      </c>
      <c r="D294" s="7">
        <v>3152</v>
      </c>
      <c r="E294" s="16">
        <v>9.7652468125856431E-4</v>
      </c>
      <c r="F294" s="7">
        <v>338408.68</v>
      </c>
      <c r="G294" s="7">
        <f>Taulukko3[[#This Row],[Kompensaatio, €]]/Taulukko3[[#This Row],[Asukasluku 31.12.2019]]</f>
        <v>51.712817848410758</v>
      </c>
    </row>
    <row r="295" spans="1:7" x14ac:dyDescent="0.3">
      <c r="A295">
        <v>946</v>
      </c>
      <c r="B295" t="s">
        <v>603</v>
      </c>
      <c r="C295" s="7">
        <v>6461</v>
      </c>
      <c r="D295" s="7">
        <v>3422</v>
      </c>
      <c r="E295" s="16">
        <v>1.0601736863156115E-3</v>
      </c>
      <c r="F295" s="7">
        <v>367396.73</v>
      </c>
      <c r="G295" s="7">
        <f>Taulukko3[[#This Row],[Kompensaatio, €]]/Taulukko3[[#This Row],[Asukasluku 31.12.2019]]</f>
        <v>56.863756384460608</v>
      </c>
    </row>
    <row r="296" spans="1:7" x14ac:dyDescent="0.3">
      <c r="A296">
        <v>976</v>
      </c>
      <c r="B296" t="s">
        <v>604</v>
      </c>
      <c r="C296" s="7">
        <v>3918</v>
      </c>
      <c r="D296" s="7">
        <v>1938</v>
      </c>
      <c r="E296" s="16">
        <v>6.0041396963169346E-4</v>
      </c>
      <c r="F296" s="7">
        <v>208069.8</v>
      </c>
      <c r="G296" s="7">
        <f>Taulukko3[[#This Row],[Kompensaatio, €]]/Taulukko3[[#This Row],[Asukasluku 31.12.2019]]</f>
        <v>53.106125574272582</v>
      </c>
    </row>
    <row r="297" spans="1:7" x14ac:dyDescent="0.3">
      <c r="A297">
        <v>977</v>
      </c>
      <c r="B297" t="s">
        <v>605</v>
      </c>
      <c r="C297" s="7">
        <v>15255</v>
      </c>
      <c r="D297" s="7">
        <v>8372</v>
      </c>
      <c r="E297" s="16">
        <v>2.593738779028141E-3</v>
      </c>
      <c r="F297" s="7">
        <v>898844.37</v>
      </c>
      <c r="G297" s="7">
        <f>Taulukko3[[#This Row],[Kompensaatio, €]]/Taulukko3[[#This Row],[Asukasluku 31.12.2019]]</f>
        <v>58.921295968534906</v>
      </c>
    </row>
    <row r="298" spans="1:7" x14ac:dyDescent="0.3">
      <c r="A298">
        <v>980</v>
      </c>
      <c r="B298" t="s">
        <v>606</v>
      </c>
      <c r="C298" s="7">
        <v>33254</v>
      </c>
      <c r="D298" s="7">
        <v>18847</v>
      </c>
      <c r="E298" s="16">
        <v>5.8390103641117264E-3</v>
      </c>
      <c r="F298" s="7">
        <v>2023473.46</v>
      </c>
      <c r="G298" s="7">
        <f>Taulukko3[[#This Row],[Kompensaatio, €]]/Taulukko3[[#This Row],[Asukasluku 31.12.2019]]</f>
        <v>60.849024478258251</v>
      </c>
    </row>
    <row r="299" spans="1:7" x14ac:dyDescent="0.3">
      <c r="A299">
        <v>981</v>
      </c>
      <c r="B299" t="s">
        <v>607</v>
      </c>
      <c r="C299" s="7">
        <v>2343</v>
      </c>
      <c r="D299" s="7">
        <v>1298</v>
      </c>
      <c r="E299" s="16">
        <v>4.021348465335078E-4</v>
      </c>
      <c r="F299" s="7">
        <v>139357.38</v>
      </c>
      <c r="G299" s="7">
        <f>Taulukko3[[#This Row],[Kompensaatio, €]]/Taulukko3[[#This Row],[Asukasluku 31.12.2019]]</f>
        <v>59.478181818181817</v>
      </c>
    </row>
    <row r="300" spans="1:7" x14ac:dyDescent="0.3">
      <c r="A300">
        <v>989</v>
      </c>
      <c r="B300" t="s">
        <v>608</v>
      </c>
      <c r="C300" s="7">
        <v>5616</v>
      </c>
      <c r="D300" s="7">
        <v>2835</v>
      </c>
      <c r="E300" s="16">
        <v>8.7831455309899428E-4</v>
      </c>
      <c r="F300" s="7">
        <v>304374.56</v>
      </c>
      <c r="G300" s="7">
        <f>Taulukko3[[#This Row],[Kompensaatio, €]]/Taulukko3[[#This Row],[Asukasluku 31.12.2019]]</f>
        <v>54.197749287749289</v>
      </c>
    </row>
    <row r="301" spans="1:7" x14ac:dyDescent="0.3">
      <c r="A301">
        <v>992</v>
      </c>
      <c r="B301" t="s">
        <v>609</v>
      </c>
      <c r="C301" s="7">
        <v>18765</v>
      </c>
      <c r="D301" s="7">
        <v>10051</v>
      </c>
      <c r="E301" s="16">
        <v>3.1139116660310376E-3</v>
      </c>
      <c r="F301" s="7">
        <v>1079107.1100000001</v>
      </c>
      <c r="G301" s="7">
        <f>Taulukko3[[#This Row],[Kompensaatio, €]]/Taulukko3[[#This Row],[Asukasluku 31.12.2019]]</f>
        <v>57.506374100719427</v>
      </c>
    </row>
  </sheetData>
  <pageMargins left="0.7" right="0.7" top="0.75" bottom="0.75" header="0.3" footer="0.3"/>
  <pageSetup paperSize="9" orientation="portrait" r:id="rId1"/>
  <ignoredErrors>
    <ignoredError sqref="E8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/>
  </sheetViews>
  <sheetFormatPr defaultRowHeight="14" x14ac:dyDescent="0.3"/>
  <cols>
    <col min="1" max="1" width="16.25" customWidth="1"/>
    <col min="2" max="2" width="21.58203125" customWidth="1"/>
    <col min="3" max="3" width="20.83203125" customWidth="1"/>
    <col min="4" max="4" width="18.75" customWidth="1"/>
    <col min="5" max="5" width="14.83203125" customWidth="1"/>
    <col min="6" max="6" width="14.33203125" customWidth="1"/>
  </cols>
  <sheetData>
    <row r="1" spans="1:11" ht="22.5" x14ac:dyDescent="0.45">
      <c r="A1" s="2" t="s">
        <v>649</v>
      </c>
    </row>
    <row r="2" spans="1:11" x14ac:dyDescent="0.3">
      <c r="A2" t="s">
        <v>634</v>
      </c>
    </row>
    <row r="3" spans="1:11" x14ac:dyDescent="0.3">
      <c r="A3" t="s">
        <v>678</v>
      </c>
    </row>
    <row r="5" spans="1:11" ht="28" x14ac:dyDescent="0.3">
      <c r="A5" s="26" t="s">
        <v>635</v>
      </c>
      <c r="B5" s="10" t="s">
        <v>644</v>
      </c>
      <c r="C5" s="10" t="s">
        <v>645</v>
      </c>
      <c r="D5" s="10" t="s">
        <v>646</v>
      </c>
      <c r="E5" s="10" t="s">
        <v>648</v>
      </c>
      <c r="F5" s="10" t="s">
        <v>647</v>
      </c>
      <c r="G5" s="24"/>
      <c r="J5" s="24"/>
      <c r="K5" s="24"/>
    </row>
    <row r="6" spans="1:11" x14ac:dyDescent="0.3">
      <c r="A6" t="s">
        <v>636</v>
      </c>
      <c r="B6" s="7">
        <v>95.286843894860127</v>
      </c>
      <c r="C6" s="7">
        <v>158.40710214868383</v>
      </c>
      <c r="D6" s="7">
        <v>67.211386103608589</v>
      </c>
      <c r="E6" s="7">
        <v>68.558491343636831</v>
      </c>
      <c r="F6" s="7">
        <v>1.3471052400282417</v>
      </c>
    </row>
    <row r="7" spans="1:11" x14ac:dyDescent="0.3">
      <c r="A7" t="s">
        <v>637</v>
      </c>
      <c r="B7" s="7">
        <v>73.559576901640057</v>
      </c>
      <c r="C7" s="7">
        <v>139.31284067056947</v>
      </c>
      <c r="D7" s="7">
        <v>70.01504938358228</v>
      </c>
      <c r="E7" s="7">
        <v>62.44651461188478</v>
      </c>
      <c r="F7" s="7">
        <v>-7.5685347716975002</v>
      </c>
    </row>
    <row r="8" spans="1:11" x14ac:dyDescent="0.3">
      <c r="A8" t="s">
        <v>638</v>
      </c>
      <c r="B8" s="7">
        <v>52.358239225478719</v>
      </c>
      <c r="C8" s="7">
        <v>113.64287020706291</v>
      </c>
      <c r="D8" s="7">
        <v>65.256782989649864</v>
      </c>
      <c r="E8" s="7">
        <v>60.382943945966367</v>
      </c>
      <c r="F8" s="7">
        <v>-4.8738390436834962</v>
      </c>
    </row>
    <row r="9" spans="1:11" x14ac:dyDescent="0.3">
      <c r="A9" t="s">
        <v>639</v>
      </c>
      <c r="B9" s="7">
        <v>41.121727611777473</v>
      </c>
      <c r="C9" s="7">
        <v>95.653856611982235</v>
      </c>
      <c r="D9" s="7">
        <v>58.066618842810627</v>
      </c>
      <c r="E9" s="7">
        <v>58.201492559358961</v>
      </c>
      <c r="F9" s="7">
        <v>0.13487371654833424</v>
      </c>
    </row>
    <row r="10" spans="1:11" x14ac:dyDescent="0.3">
      <c r="A10" t="s">
        <v>640</v>
      </c>
      <c r="B10" s="7">
        <v>39.317934176782032</v>
      </c>
      <c r="C10" s="7">
        <v>86.06021293887261</v>
      </c>
      <c r="D10" s="7">
        <v>49.771870904077893</v>
      </c>
      <c r="E10" s="7">
        <v>56.524328424270919</v>
      </c>
      <c r="F10" s="7">
        <v>6.7524575201930261</v>
      </c>
    </row>
    <row r="11" spans="1:11" x14ac:dyDescent="0.3">
      <c r="A11" t="s">
        <v>641</v>
      </c>
      <c r="B11" s="7">
        <v>41.24441072321352</v>
      </c>
      <c r="C11" s="7">
        <v>81.682519782777348</v>
      </c>
      <c r="D11" s="7">
        <v>43.059097609720737</v>
      </c>
      <c r="E11" s="7">
        <v>54.690151055943467</v>
      </c>
      <c r="F11" s="7">
        <v>11.63105344622273</v>
      </c>
    </row>
    <row r="12" spans="1:11" ht="14.5" thickBot="1" x14ac:dyDescent="0.35">
      <c r="A12" s="27" t="s">
        <v>642</v>
      </c>
      <c r="B12" s="28">
        <v>44.181716977877436</v>
      </c>
      <c r="C12" s="28">
        <v>62.399306567769209</v>
      </c>
      <c r="D12" s="28">
        <v>19.398359285532898</v>
      </c>
      <c r="E12" s="28">
        <v>53.989469791711585</v>
      </c>
      <c r="F12" s="28">
        <v>34.591110506178687</v>
      </c>
    </row>
    <row r="13" spans="1:11" x14ac:dyDescent="0.3">
      <c r="A13" t="s">
        <v>643</v>
      </c>
      <c r="B13" s="7">
        <v>70.262654710987789</v>
      </c>
      <c r="C13" s="7">
        <v>129.4848143176994</v>
      </c>
      <c r="D13" s="7">
        <v>63.060632914554056</v>
      </c>
      <c r="E13" s="7">
        <v>63.060632922978598</v>
      </c>
      <c r="F13" s="7">
        <v>8.4245428411122703E-9</v>
      </c>
    </row>
    <row r="14" spans="1:11" x14ac:dyDescent="0.3">
      <c r="A14" t="s">
        <v>672</v>
      </c>
      <c r="B14" s="7">
        <v>1.8937031567288167</v>
      </c>
      <c r="C14" s="7">
        <v>15.122791212848441</v>
      </c>
      <c r="D14" s="7">
        <v>-41.689826086956529</v>
      </c>
      <c r="E14" s="7">
        <v>48.425441412520065</v>
      </c>
      <c r="F14" s="7">
        <v>-72.224224758550434</v>
      </c>
    </row>
    <row r="15" spans="1:11" x14ac:dyDescent="0.3">
      <c r="A15" t="s">
        <v>673</v>
      </c>
      <c r="B15" s="7">
        <v>127.58813975614031</v>
      </c>
      <c r="C15" s="7">
        <v>216.19944873208377</v>
      </c>
      <c r="D15" s="7">
        <v>120.2018480861244</v>
      </c>
      <c r="E15" s="7">
        <v>70.849159543309852</v>
      </c>
      <c r="F15" s="7">
        <v>95.117147342995182</v>
      </c>
    </row>
    <row r="17" spans="1:6" ht="28" x14ac:dyDescent="0.3">
      <c r="A17" s="25" t="s">
        <v>650</v>
      </c>
      <c r="B17" s="10" t="s">
        <v>644</v>
      </c>
      <c r="C17" s="10" t="s">
        <v>645</v>
      </c>
      <c r="D17" s="10" t="s">
        <v>646</v>
      </c>
      <c r="E17" s="10" t="s">
        <v>648</v>
      </c>
      <c r="F17" s="10" t="s">
        <v>647</v>
      </c>
    </row>
    <row r="18" spans="1:6" x14ac:dyDescent="0.3">
      <c r="A18" t="s">
        <v>42</v>
      </c>
      <c r="B18" s="7">
        <v>96.342563307256427</v>
      </c>
      <c r="C18" s="7">
        <v>151.71046346555323</v>
      </c>
      <c r="D18" s="7">
        <v>58.95656035374197</v>
      </c>
      <c r="E18" s="7">
        <v>70.849159543309852</v>
      </c>
      <c r="F18" s="7">
        <v>11.892599189567882</v>
      </c>
    </row>
    <row r="19" spans="1:6" x14ac:dyDescent="0.3">
      <c r="A19" t="s">
        <v>651</v>
      </c>
      <c r="B19" s="7">
        <v>73.511380026688244</v>
      </c>
      <c r="C19" s="7">
        <v>139.93025982234937</v>
      </c>
      <c r="D19" s="7">
        <v>70.723807189824342</v>
      </c>
      <c r="E19" s="7">
        <v>68.274351035556009</v>
      </c>
      <c r="F19" s="7">
        <v>-2.4494561542683329</v>
      </c>
    </row>
    <row r="20" spans="1:6" x14ac:dyDescent="0.3">
      <c r="A20" t="s">
        <v>652</v>
      </c>
      <c r="B20" s="7">
        <v>65.678182349851227</v>
      </c>
      <c r="C20" s="7">
        <v>115.26283617989141</v>
      </c>
      <c r="D20" s="7">
        <v>52.798473985690933</v>
      </c>
      <c r="E20" s="7">
        <v>64.925420412277731</v>
      </c>
      <c r="F20" s="7">
        <v>12.126946426586798</v>
      </c>
    </row>
    <row r="21" spans="1:6" x14ac:dyDescent="0.3">
      <c r="A21" t="s">
        <v>653</v>
      </c>
      <c r="B21" s="7">
        <v>69.859855347136133</v>
      </c>
      <c r="C21" s="7">
        <v>104.64735639720119</v>
      </c>
      <c r="D21" s="7">
        <v>37.042246488495188</v>
      </c>
      <c r="E21" s="7">
        <v>61.783888928728757</v>
      </c>
      <c r="F21" s="7">
        <v>24.741642440233569</v>
      </c>
    </row>
    <row r="22" spans="1:6" x14ac:dyDescent="0.3">
      <c r="A22" t="s">
        <v>654</v>
      </c>
      <c r="B22" s="7">
        <v>50.365258316500359</v>
      </c>
      <c r="C22" s="7">
        <v>92.936425132512198</v>
      </c>
      <c r="D22" s="7">
        <v>45.330409109642225</v>
      </c>
      <c r="E22" s="7">
        <v>63.414319720142359</v>
      </c>
      <c r="F22" s="7">
        <v>18.083910610500133</v>
      </c>
    </row>
    <row r="23" spans="1:6" x14ac:dyDescent="0.3">
      <c r="A23" t="s">
        <v>655</v>
      </c>
      <c r="B23" s="7">
        <v>61.812604096040182</v>
      </c>
      <c r="C23" s="7">
        <v>117.5018487465082</v>
      </c>
      <c r="D23" s="7">
        <v>59.298732729665041</v>
      </c>
      <c r="E23" s="7">
        <v>63.178251724763783</v>
      </c>
      <c r="F23" s="7">
        <v>3.8795189950987421</v>
      </c>
    </row>
    <row r="24" spans="1:6" x14ac:dyDescent="0.3">
      <c r="A24" t="s">
        <v>656</v>
      </c>
      <c r="B24" s="7">
        <v>47.014131634310182</v>
      </c>
      <c r="C24" s="7">
        <v>119.5884849044069</v>
      </c>
      <c r="D24" s="7">
        <v>77.278246537602982</v>
      </c>
      <c r="E24" s="7">
        <v>59.2089358345021</v>
      </c>
      <c r="F24" s="7">
        <v>-18.069310703100882</v>
      </c>
    </row>
    <row r="25" spans="1:6" x14ac:dyDescent="0.3">
      <c r="A25" t="s">
        <v>657</v>
      </c>
      <c r="B25" s="7">
        <v>56.598748690946316</v>
      </c>
      <c r="C25" s="7">
        <v>122.56247547169812</v>
      </c>
      <c r="D25" s="7">
        <v>70.239153516541236</v>
      </c>
      <c r="E25" s="7">
        <v>60.230779406172303</v>
      </c>
      <c r="F25" s="7">
        <v>-10.008374110368933</v>
      </c>
    </row>
    <row r="26" spans="1:6" x14ac:dyDescent="0.3">
      <c r="A26" t="s">
        <v>658</v>
      </c>
      <c r="B26" s="7">
        <v>66.935810603379295</v>
      </c>
      <c r="C26" s="7">
        <v>143.53868352209776</v>
      </c>
      <c r="D26" s="7">
        <v>81.567873941227987</v>
      </c>
      <c r="E26" s="7">
        <v>63.777027479841195</v>
      </c>
      <c r="F26" s="7">
        <v>-17.790846461386792</v>
      </c>
    </row>
    <row r="27" spans="1:6" x14ac:dyDescent="0.3">
      <c r="A27" t="s">
        <v>659</v>
      </c>
      <c r="B27" s="7">
        <v>98.015931318614747</v>
      </c>
      <c r="C27" s="7">
        <v>159.69246482320722</v>
      </c>
      <c r="D27" s="7">
        <v>65.674086602112368</v>
      </c>
      <c r="E27" s="7">
        <v>59.749004434965954</v>
      </c>
      <c r="F27" s="7">
        <v>-5.9250821671464138</v>
      </c>
    </row>
    <row r="28" spans="1:6" x14ac:dyDescent="0.3">
      <c r="A28" t="s">
        <v>660</v>
      </c>
      <c r="B28" s="7">
        <v>93.358199031959913</v>
      </c>
      <c r="C28" s="7">
        <v>163.45718830568666</v>
      </c>
      <c r="D28" s="7">
        <v>74.642442282209004</v>
      </c>
      <c r="E28" s="7">
        <v>59.713151785279926</v>
      </c>
      <c r="F28" s="7">
        <v>-14.929290496929077</v>
      </c>
    </row>
    <row r="29" spans="1:6" x14ac:dyDescent="0.3">
      <c r="A29" t="s">
        <v>661</v>
      </c>
      <c r="B29" s="7">
        <v>63.660221592554613</v>
      </c>
      <c r="C29" s="7">
        <v>140.11934218868635</v>
      </c>
      <c r="D29" s="7">
        <v>81.414804338473587</v>
      </c>
      <c r="E29" s="7">
        <v>60.562109630000712</v>
      </c>
      <c r="F29" s="7">
        <v>-20.852694708472875</v>
      </c>
    </row>
    <row r="30" spans="1:6" x14ac:dyDescent="0.3">
      <c r="A30" t="s">
        <v>662</v>
      </c>
      <c r="B30" s="7">
        <v>55.069289947436602</v>
      </c>
      <c r="C30" s="7">
        <v>125.90393853209642</v>
      </c>
      <c r="D30" s="7">
        <v>75.42578321514705</v>
      </c>
      <c r="E30" s="7">
        <v>57.518433298092532</v>
      </c>
      <c r="F30" s="7">
        <v>-17.907349917054518</v>
      </c>
    </row>
    <row r="31" spans="1:6" x14ac:dyDescent="0.3">
      <c r="A31" t="s">
        <v>663</v>
      </c>
      <c r="B31" s="7">
        <v>74.85891190065982</v>
      </c>
      <c r="C31" s="7">
        <v>119.28333971879859</v>
      </c>
      <c r="D31" s="7">
        <v>47.3037888804255</v>
      </c>
      <c r="E31" s="7">
        <v>61.219546752448778</v>
      </c>
      <c r="F31" s="7">
        <v>13.915757872023278</v>
      </c>
    </row>
    <row r="32" spans="1:6" x14ac:dyDescent="0.3">
      <c r="A32" t="s">
        <v>664</v>
      </c>
      <c r="B32" s="7">
        <v>97.549203356337202</v>
      </c>
      <c r="C32" s="7">
        <v>178.33027768826193</v>
      </c>
      <c r="D32" s="7">
        <v>86.016884705290209</v>
      </c>
      <c r="E32" s="7">
        <v>60.820301158301156</v>
      </c>
      <c r="F32" s="7">
        <v>-25.196583546989054</v>
      </c>
    </row>
    <row r="33" spans="1:6" x14ac:dyDescent="0.3">
      <c r="A33" t="s">
        <v>665</v>
      </c>
      <c r="B33" s="7">
        <v>86.773502370849187</v>
      </c>
      <c r="C33" s="7">
        <v>152.718097750808</v>
      </c>
      <c r="D33" s="7">
        <v>70.218782117548741</v>
      </c>
      <c r="E33" s="7">
        <v>62.073199180646249</v>
      </c>
      <c r="F33" s="7">
        <v>-8.1455829369024926</v>
      </c>
    </row>
    <row r="34" spans="1:6" x14ac:dyDescent="0.3">
      <c r="A34" t="s">
        <v>666</v>
      </c>
      <c r="B34" s="7">
        <v>37.825661906659704</v>
      </c>
      <c r="C34" s="7">
        <v>83.294765924630056</v>
      </c>
      <c r="D34" s="7">
        <v>48.416175574690669</v>
      </c>
      <c r="E34" s="7">
        <v>58.521915613823523</v>
      </c>
      <c r="F34" s="7">
        <v>10.105740039132854</v>
      </c>
    </row>
    <row r="35" spans="1:6" x14ac:dyDescent="0.3">
      <c r="A35" t="s">
        <v>667</v>
      </c>
      <c r="B35" s="7">
        <v>37.405346373129156</v>
      </c>
      <c r="C35" s="7">
        <v>85.210878395661751</v>
      </c>
      <c r="D35" s="7">
        <v>50.904038727696729</v>
      </c>
      <c r="E35" s="7">
        <v>60.553693263530072</v>
      </c>
      <c r="F35" s="7">
        <v>9.6496545358333421</v>
      </c>
    </row>
    <row r="36" spans="1:6" x14ac:dyDescent="0.3">
      <c r="A36" t="s">
        <v>668</v>
      </c>
      <c r="B36" s="7">
        <v>42.21223612782066</v>
      </c>
      <c r="C36" s="7">
        <v>93.602239502332807</v>
      </c>
      <c r="D36" s="7">
        <v>54.720836926563877</v>
      </c>
      <c r="E36" s="7">
        <v>58.128397253440532</v>
      </c>
      <c r="F36" s="7">
        <v>3.4075603268766557</v>
      </c>
    </row>
    <row r="37" spans="1:6" x14ac:dyDescent="0.3">
      <c r="A37" t="s">
        <v>669</v>
      </c>
      <c r="B37" s="7">
        <v>71.139312864859633</v>
      </c>
      <c r="C37" s="7">
        <v>128.27847743623283</v>
      </c>
      <c r="D37" s="7">
        <v>60.842628941739981</v>
      </c>
      <c r="E37" s="7">
        <v>61.434415255674253</v>
      </c>
      <c r="F37" s="7">
        <v>0.59178631393427139</v>
      </c>
    </row>
    <row r="38" spans="1:6" x14ac:dyDescent="0.3">
      <c r="A38" t="s">
        <v>670</v>
      </c>
      <c r="B38" s="7">
        <v>68.523432495228604</v>
      </c>
      <c r="C38" s="7">
        <v>124.70706497386111</v>
      </c>
      <c r="D38" s="7">
        <v>59.825164213358661</v>
      </c>
      <c r="E38" s="7">
        <v>58.554838879207807</v>
      </c>
      <c r="F38" s="7">
        <v>-1.2703253341508542</v>
      </c>
    </row>
    <row r="39" spans="1:6" ht="14.5" thickBot="1" x14ac:dyDescent="0.35">
      <c r="A39" s="27" t="s">
        <v>671</v>
      </c>
      <c r="B39" s="28">
        <v>60.635204757254712</v>
      </c>
      <c r="C39" s="28">
        <v>108.0990014732362</v>
      </c>
      <c r="D39" s="28">
        <v>50.540153910535878</v>
      </c>
      <c r="E39" s="28">
        <v>60.857768865608129</v>
      </c>
      <c r="F39" s="28">
        <v>10.317614955072251</v>
      </c>
    </row>
    <row r="40" spans="1:6" x14ac:dyDescent="0.3">
      <c r="A40" t="s">
        <v>643</v>
      </c>
      <c r="B40" s="7">
        <v>70.262654710987789</v>
      </c>
      <c r="C40" s="7">
        <v>129.48481431769949</v>
      </c>
      <c r="D40" s="7">
        <v>63.06063291455407</v>
      </c>
      <c r="E40" s="7">
        <v>63.060632922978598</v>
      </c>
      <c r="F40" s="7">
        <v>8.4245286302575551E-9</v>
      </c>
    </row>
    <row r="41" spans="1:6" x14ac:dyDescent="0.3">
      <c r="A41" t="s">
        <v>672</v>
      </c>
      <c r="B41" s="7">
        <v>1.8937031567288167</v>
      </c>
      <c r="C41" s="7">
        <v>15.122791212848441</v>
      </c>
      <c r="D41" s="7">
        <v>-41.689826086956529</v>
      </c>
      <c r="E41" s="7">
        <v>48.425441412520065</v>
      </c>
      <c r="F41" s="7">
        <v>-72.224224758550434</v>
      </c>
    </row>
    <row r="42" spans="1:6" x14ac:dyDescent="0.3">
      <c r="A42" t="s">
        <v>673</v>
      </c>
      <c r="B42" s="7">
        <v>127.58813975614031</v>
      </c>
      <c r="C42" s="7">
        <v>216.19944873208377</v>
      </c>
      <c r="D42" s="7">
        <v>120.2018480861244</v>
      </c>
      <c r="E42" s="7">
        <v>70.849159543309852</v>
      </c>
      <c r="F42" s="7">
        <v>95.117147342995182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Info</vt:lpstr>
      <vt:lpstr>Yhteenveto</vt:lpstr>
      <vt:lpstr>Työttömyysturvan kustannukset</vt:lpstr>
      <vt:lpstr>Kuntakompensaatio</vt:lpstr>
      <vt:lpstr>Kuntaryhmittäiset tarkastelut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TE24_Työttömyysturvan rahoitusvastuun laajentaminen</dc:title>
  <dc:creator>VM</dc:creator>
  <cp:lastModifiedBy>Ojanperä Annemaria (TEM)</cp:lastModifiedBy>
  <dcterms:created xsi:type="dcterms:W3CDTF">2020-05-15T09:22:39Z</dcterms:created>
  <dcterms:modified xsi:type="dcterms:W3CDTF">2022-05-09T08:22:56Z</dcterms:modified>
</cp:coreProperties>
</file>